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95" yWindow="-165" windowWidth="28695" windowHeight="12540"/>
  </bookViews>
  <sheets>
    <sheet name="Лист1" sheetId="1" r:id="rId1"/>
  </sheets>
  <definedNames>
    <definedName name="_xlnm._FilterDatabase" localSheetId="0" hidden="1">Лист1!$B$8:$S$17</definedName>
  </definedNames>
  <calcPr calcId="124519"/>
</workbook>
</file>

<file path=xl/calcChain.xml><?xml version="1.0" encoding="utf-8"?>
<calcChain xmlns="http://schemas.openxmlformats.org/spreadsheetml/2006/main">
  <c r="F31" i="1"/>
  <c r="E31"/>
  <c r="R15"/>
  <c r="F15"/>
  <c r="E15"/>
  <c r="F14"/>
  <c r="E14"/>
  <c r="R13"/>
  <c r="F13"/>
  <c r="E13"/>
  <c r="R87"/>
  <c r="F87"/>
  <c r="F88" s="1"/>
  <c r="E87"/>
  <c r="E88" s="1"/>
  <c r="N88"/>
  <c r="M88"/>
  <c r="L88"/>
  <c r="K88"/>
  <c r="J88"/>
  <c r="I88"/>
  <c r="H88"/>
  <c r="G88"/>
  <c r="R49"/>
  <c r="F49"/>
  <c r="E49"/>
  <c r="R48"/>
  <c r="F48"/>
  <c r="E48"/>
  <c r="F47"/>
  <c r="E47"/>
  <c r="R46"/>
  <c r="F46"/>
  <c r="E46"/>
  <c r="R45"/>
  <c r="F45"/>
  <c r="E45"/>
  <c r="R61"/>
  <c r="F61"/>
  <c r="E61"/>
  <c r="R60"/>
  <c r="F60"/>
  <c r="E60"/>
  <c r="R59"/>
  <c r="F59"/>
  <c r="E59"/>
  <c r="F58"/>
  <c r="E58"/>
  <c r="R62"/>
  <c r="R58"/>
  <c r="R57"/>
  <c r="R40"/>
  <c r="F40"/>
  <c r="E40"/>
  <c r="R39"/>
  <c r="F39"/>
  <c r="E39"/>
  <c r="R38"/>
  <c r="F38"/>
  <c r="E38"/>
  <c r="R34"/>
  <c r="R19"/>
  <c r="R33"/>
  <c r="F33"/>
  <c r="E33"/>
  <c r="E32"/>
  <c r="F32"/>
  <c r="R30"/>
  <c r="R27"/>
  <c r="R28"/>
  <c r="F28"/>
  <c r="E28"/>
  <c r="N85"/>
  <c r="M85"/>
  <c r="L85"/>
  <c r="K85"/>
  <c r="J85"/>
  <c r="I85"/>
  <c r="H85"/>
  <c r="G85"/>
  <c r="R84"/>
  <c r="F84"/>
  <c r="E84"/>
  <c r="N82"/>
  <c r="M82"/>
  <c r="L82"/>
  <c r="K82"/>
  <c r="J82"/>
  <c r="I82"/>
  <c r="H82"/>
  <c r="G82"/>
  <c r="R81"/>
  <c r="F81"/>
  <c r="F82" s="1"/>
  <c r="E81"/>
  <c r="E82" s="1"/>
  <c r="N79"/>
  <c r="M79"/>
  <c r="L79"/>
  <c r="K79"/>
  <c r="J79"/>
  <c r="I79"/>
  <c r="H79"/>
  <c r="G79"/>
  <c r="F78"/>
  <c r="F79" s="1"/>
  <c r="E78"/>
  <c r="E79" s="1"/>
  <c r="N76"/>
  <c r="M76"/>
  <c r="L76"/>
  <c r="K76"/>
  <c r="J76"/>
  <c r="I76"/>
  <c r="H76"/>
  <c r="G76"/>
  <c r="F74"/>
  <c r="E74"/>
  <c r="N72"/>
  <c r="M72"/>
  <c r="J72"/>
  <c r="I72"/>
  <c r="H72"/>
  <c r="G72"/>
  <c r="R71"/>
  <c r="F71"/>
  <c r="E71"/>
  <c r="R70"/>
  <c r="L72"/>
  <c r="K72"/>
  <c r="N68"/>
  <c r="M68"/>
  <c r="L68"/>
  <c r="K68"/>
  <c r="J68"/>
  <c r="I68"/>
  <c r="H68"/>
  <c r="G68"/>
  <c r="R67"/>
  <c r="F67"/>
  <c r="E67"/>
  <c r="R66"/>
  <c r="F66"/>
  <c r="E66"/>
  <c r="R65"/>
  <c r="F65"/>
  <c r="E65"/>
  <c r="N63"/>
  <c r="M63"/>
  <c r="J63"/>
  <c r="I63"/>
  <c r="H63"/>
  <c r="G63"/>
  <c r="F62"/>
  <c r="E62"/>
  <c r="L63"/>
  <c r="F57"/>
  <c r="E57"/>
  <c r="N55"/>
  <c r="M55"/>
  <c r="L55"/>
  <c r="K55"/>
  <c r="J55"/>
  <c r="I55"/>
  <c r="H55"/>
  <c r="G55"/>
  <c r="F54"/>
  <c r="E54"/>
  <c r="F53"/>
  <c r="E53"/>
  <c r="N51"/>
  <c r="M51"/>
  <c r="L51"/>
  <c r="K51"/>
  <c r="J51"/>
  <c r="I51"/>
  <c r="H51"/>
  <c r="G51"/>
  <c r="R44"/>
  <c r="F44"/>
  <c r="E44"/>
  <c r="R43"/>
  <c r="F43"/>
  <c r="E43"/>
  <c r="N41"/>
  <c r="M41"/>
  <c r="L41"/>
  <c r="K41"/>
  <c r="J41"/>
  <c r="I41"/>
  <c r="H41"/>
  <c r="G41"/>
  <c r="N35"/>
  <c r="M35"/>
  <c r="L35"/>
  <c r="K35"/>
  <c r="J35"/>
  <c r="I35"/>
  <c r="H35"/>
  <c r="G35"/>
  <c r="F34"/>
  <c r="E34"/>
  <c r="F30"/>
  <c r="E30"/>
  <c r="F29"/>
  <c r="E29"/>
  <c r="F27"/>
  <c r="E27"/>
  <c r="R26"/>
  <c r="F26"/>
  <c r="E26"/>
  <c r="R25"/>
  <c r="F25"/>
  <c r="E25"/>
  <c r="R24"/>
  <c r="F24"/>
  <c r="E24"/>
  <c r="R23"/>
  <c r="F23"/>
  <c r="E23"/>
  <c r="R22"/>
  <c r="F22"/>
  <c r="E22"/>
  <c r="N20"/>
  <c r="M20"/>
  <c r="L20"/>
  <c r="K20"/>
  <c r="J20"/>
  <c r="I20"/>
  <c r="H20"/>
  <c r="G20"/>
  <c r="F19"/>
  <c r="F20" s="1"/>
  <c r="E19"/>
  <c r="E20" s="1"/>
  <c r="N16"/>
  <c r="M16"/>
  <c r="L16"/>
  <c r="K16"/>
  <c r="J16"/>
  <c r="I16"/>
  <c r="H16"/>
  <c r="G16"/>
  <c r="R12"/>
  <c r="F12"/>
  <c r="E12"/>
  <c r="E76" l="1"/>
  <c r="F16"/>
  <c r="F41"/>
  <c r="F51"/>
  <c r="F55"/>
  <c r="E55"/>
  <c r="K63"/>
  <c r="F70"/>
  <c r="F72" s="1"/>
  <c r="E68"/>
  <c r="F85"/>
  <c r="G36"/>
  <c r="G89" s="1"/>
  <c r="K36"/>
  <c r="F35"/>
  <c r="E35"/>
  <c r="E41"/>
  <c r="E51"/>
  <c r="F63"/>
  <c r="F68"/>
  <c r="E85"/>
  <c r="J36"/>
  <c r="J89" s="1"/>
  <c r="N36"/>
  <c r="N89" s="1"/>
  <c r="E16"/>
  <c r="E36" s="1"/>
  <c r="I36"/>
  <c r="I89" s="1"/>
  <c r="M36"/>
  <c r="M89" s="1"/>
  <c r="F76"/>
  <c r="H36"/>
  <c r="H89" s="1"/>
  <c r="L36"/>
  <c r="L89" s="1"/>
  <c r="E63"/>
  <c r="E70"/>
  <c r="E72" s="1"/>
  <c r="K89" l="1"/>
  <c r="F36"/>
  <c r="F89" s="1"/>
  <c r="E89"/>
</calcChain>
</file>

<file path=xl/sharedStrings.xml><?xml version="1.0" encoding="utf-8"?>
<sst xmlns="http://schemas.openxmlformats.org/spreadsheetml/2006/main" count="274" uniqueCount="160">
  <si>
    <t>№ п/п</t>
  </si>
  <si>
    <t>Наименование мероприятий  Плана реализации Стратегии</t>
  </si>
  <si>
    <t>Наименование программ (федеральных, государственных, муниципальных) в рамках которых реализуются мероприятия</t>
  </si>
  <si>
    <t>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</si>
  <si>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</si>
  <si>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</si>
  <si>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</si>
  <si>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</si>
  <si>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Причины отклонения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</si>
  <si>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</si>
  <si>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</si>
  <si>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</si>
  <si>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</si>
  <si>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</si>
  <si>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</si>
  <si>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</si>
  <si>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</si>
  <si>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НЕКОММЕРЧЕСКИЕ МЕРОПРИЯТИЯ (СОЦИАЛЬНЫЕ)</t>
  </si>
  <si>
    <t>1. Обеспечение доступным и комфортным жильем и коммунальными услугами населения городского поселения город Лиски</t>
  </si>
  <si>
    <t>Мероприятия по капитальному строительству или реконструкции</t>
  </si>
  <si>
    <t>1.1</t>
  </si>
  <si>
    <t>Строительство водозаборного сооружения х.Никольский Лискинского муниципального района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</si>
  <si>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 городского поселения город Лиски"</t>
  </si>
  <si>
    <t>Уровень износа коммунальной инфраструктуры, %</t>
  </si>
  <si>
    <t>1.2</t>
  </si>
  <si>
    <t>Итого по капитальному строительству или реконструкции:</t>
  </si>
  <si>
    <t>x</t>
  </si>
  <si>
    <t>капитальные вложения, за исключением объектов капитального строительства (капитальный ремонт, оборудование)</t>
  </si>
  <si>
    <t>1.3</t>
  </si>
  <si>
    <t>Содержание муниципального жилищного фонда</t>
  </si>
  <si>
    <t>Итого по капитальным вложениям, за исключением объектов капитального строительства (капитальный ремонт, оборудование и т.п.)</t>
  </si>
  <si>
    <t>х</t>
  </si>
  <si>
    <t>Прочие мороприятия</t>
  </si>
  <si>
    <t>1.4</t>
  </si>
  <si>
    <t xml:space="preserve">Комплекс работ по благоустройству городского поселения город Лиски -Муниципальное задание МБУ «Коммунальное хозяйство» </t>
  </si>
  <si>
    <t>Уровень благоустроенных дворовых территорий по отношению к общему числу дворовых территорий города, %</t>
  </si>
  <si>
    <t>1.5</t>
  </si>
  <si>
    <t>Комплекс работ по благоустройству городского поселения город Лиски -Муниципальное задание МБУ «Благоустройство города»</t>
  </si>
  <si>
    <t>1.6</t>
  </si>
  <si>
    <t>Комплекс работ по благоустройству городского поселения город Лиски -Мероприятия по благоустройству</t>
  </si>
  <si>
    <t>1.7</t>
  </si>
  <si>
    <t>Комплекс работ по организации сбора и вывоза бытовых отходов и мусора с территории городского поселения город Лиски - Муниципальное задание МБУ «Благоустройство города»</t>
  </si>
  <si>
    <t>1.8</t>
  </si>
  <si>
    <t>Комплекс работ по озеленению и содержанию газонно-цветниковых зон на территории городского поселения город Лиски - Муниципальное задание МБУ «Благоустройство города»</t>
  </si>
  <si>
    <t>1.9</t>
  </si>
  <si>
    <t>Содержание и благоустройство территорий городских кладбищ</t>
  </si>
  <si>
    <t>1.10</t>
  </si>
  <si>
    <t>Текущий и косметический ремонт мемориальных сооружений</t>
  </si>
  <si>
    <t>Доля градостроительных планов земельных участков, от общего количества, включенных в программу, %</t>
  </si>
  <si>
    <t>1.11</t>
  </si>
  <si>
    <t>1.12</t>
  </si>
  <si>
    <t>1.13</t>
  </si>
  <si>
    <t>Подготовка документов по территориальному планированию</t>
  </si>
  <si>
    <t>Доля площади территорий, на которые разработана документация по планировке территории, от общей площади, включенной в программу на соответствующий год, %</t>
  </si>
  <si>
    <t>Итого по прочим мероприятиям:</t>
  </si>
  <si>
    <t>ИТОГО по отрасли</t>
  </si>
  <si>
    <t>2. Развитие территории городского поселения город Лиски</t>
  </si>
  <si>
    <t>2.1</t>
  </si>
  <si>
    <t>Муниципальная программа "Развитие территории городского поселения город Лиски"</t>
  </si>
  <si>
    <t>Уровень удовлетворенности граждан количеством и качеством благоустроенных мест города, %</t>
  </si>
  <si>
    <t>2.2</t>
  </si>
  <si>
    <t>Проектные работы, прочее</t>
  </si>
  <si>
    <t>2.3</t>
  </si>
  <si>
    <t>3. Развитие транспортной системы</t>
  </si>
  <si>
    <t>3.1</t>
  </si>
  <si>
    <t xml:space="preserve">Капитальный ремонт дорог, тротуаров, дворовых территорий и проездов к дворовым территориям </t>
  </si>
  <si>
    <t>Муниципальная программа городского поселения город Лиски "Развитие транспортной системы"</t>
  </si>
  <si>
    <t>Уровень удовлетворенности населения количеством и качеством отремонтированных дорог с асфальтобетонным покрытием, %</t>
  </si>
  <si>
    <t>3.2</t>
  </si>
  <si>
    <t xml:space="preserve">Дорожный
 фонд
</t>
  </si>
  <si>
    <t>Уровень удовлетворенности населения количеством и качеством отремонтированных дорог с асфальтобетонным покрытием,%</t>
  </si>
  <si>
    <t>3.3</t>
  </si>
  <si>
    <t>3.4</t>
  </si>
  <si>
    <t>3.5</t>
  </si>
  <si>
    <t>Текущий ремонт дорог (ямочный ремонт)</t>
  </si>
  <si>
    <t>3.6</t>
  </si>
  <si>
    <t>Уровень удовлетворенности граждан качеством предоставленных муниципальных услуг в сфере транспортного хозяйства, %</t>
  </si>
  <si>
    <t>3.7</t>
  </si>
  <si>
    <t>Разметка дорожного полотна</t>
  </si>
  <si>
    <t>Знаки дорожного движения</t>
  </si>
  <si>
    <t>4. Энергоэффективность и развитие энергетики</t>
  </si>
  <si>
    <t>4.1</t>
  </si>
  <si>
    <t xml:space="preserve">Поставка электроэнергии для нужд уличного освещения городского поселения город Лиски </t>
  </si>
  <si>
    <t>Муниципальная программа городского поселения город Лиски "Энергоэффективность и развитие энергетики"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</si>
  <si>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Лиски, %</t>
  </si>
  <si>
    <t>4.2</t>
  </si>
  <si>
    <t>Приобретение и замена ламп накаливания на энергосберегающие</t>
  </si>
  <si>
    <t xml:space="preserve">5. Развитие и сохранение культуры на территории городского поселения город Лиски
</t>
  </si>
  <si>
    <t>5.1</t>
  </si>
  <si>
    <t>Содержание МКУ МЦ «Озарение»</t>
  </si>
  <si>
    <t>Муниципальная программа "Развитие и сохранение культуры на территории городского поселения город Лиски"</t>
  </si>
  <si>
    <t>5.2</t>
  </si>
  <si>
    <t>Уровень удовлетворенности граждан качеством предоставленных муниципальных услуг в сфере культуры, %</t>
  </si>
  <si>
    <t>5.3</t>
  </si>
  <si>
    <t>Праздничные мероприятия</t>
  </si>
  <si>
    <t>5.4</t>
  </si>
  <si>
    <t>Муниципальное задание МАУ «Городской парк культуры и отдыха»</t>
  </si>
  <si>
    <t>6. Развитие физической культуры и спорта</t>
  </si>
  <si>
    <t>6.1</t>
  </si>
  <si>
    <t>Содержание МКУ «Ледовый дворец»</t>
  </si>
  <si>
    <t>Муниципальная программа городского поселения город Лиски "Развитие физической культуры и спорта"</t>
  </si>
  <si>
    <t>Доля населения, систематически занимающегося физической культурой и спортом, в общей численности населения, %</t>
  </si>
  <si>
    <t>6.2</t>
  </si>
  <si>
    <t>Расходы на осуществление части полномочий, передаваемых в бюджет муниципального района в соответствии с заключенным соглашением по ФК и спорту</t>
  </si>
  <si>
    <t>Уровень удовлетворенности граждан качеством предоставленных муниципальных услуг в сфере физической культуры и спорта, %</t>
  </si>
  <si>
    <t>6.3</t>
  </si>
  <si>
    <t>Финансовое обеспечение выполнения муниципального задания АУ «Кристалл»</t>
  </si>
  <si>
    <t>7. 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</si>
  <si>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7.1</t>
  </si>
  <si>
    <t>Содержание и обеспечение  деятельности МКУ "Гражданская защита"</t>
  </si>
  <si>
    <t>Муниципальная программа городского поселения город Лиски "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объектах""</t>
  </si>
  <si>
    <t>Колличество оповещаемого населения, %</t>
  </si>
  <si>
    <t>7.2</t>
  </si>
  <si>
    <t xml:space="preserve">Субсидия городского поселения город Лиски ООО "ВДПО" на содержание ДПК </t>
  </si>
  <si>
    <t>Время реагирования на чрезвычайные ситуации, минут</t>
  </si>
  <si>
    <t>8. Социальная поддерка граждан</t>
  </si>
  <si>
    <t>8.1</t>
  </si>
  <si>
    <t xml:space="preserve">Доплата к пенсиям муниципальным служащим </t>
  </si>
  <si>
    <t>Муниципальная программа городского поселения город Лиски "Социальная поддержка граждан"</t>
  </si>
  <si>
    <t>Уровень удовлетворенности населения деятельностью администрации городского поселения город Лиски, %</t>
  </si>
  <si>
    <t>9. Управление муниципальными 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 город Лиски Лискинского  муниципального района Воронежской области</t>
  </si>
  <si>
    <t>9.1</t>
  </si>
  <si>
    <t>Финансовое обеспечение деятельности финансового отдела  администрации городского поселения город Лиски Лискинского муниципального района Воронежской области</t>
  </si>
  <si>
    <t>Муниципальная программа городского поселения город Лиски "Управление муниципальными 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 город Лиски Лискинского  муниципального района Воронежской области"</t>
  </si>
  <si>
    <t>Доля главных распорядителей средств городского
бюджета, охваченных оценкой качества управления муниципальными финансами,  %</t>
  </si>
  <si>
    <t>10. Доступная среда.</t>
  </si>
  <si>
    <t>10.1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</si>
  <si>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 (пандусные съезды, поручни, лифты, кнопки вызова сотрудника предприятия для помощи гражданам с ограниченными возможностями и др.)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</si>
  <si>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</si>
  <si>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Лиски, %</t>
  </si>
  <si>
    <t>11. Муниципальное управление и гражданское общество городского поселения город Лиски</t>
  </si>
  <si>
    <t>11.1</t>
  </si>
  <si>
    <t>Муниципальная программа "Муниципальное управление и гражданское общество городского поселения город Лиски"</t>
  </si>
  <si>
    <t>ВСЕГО ПО ПЛАНУ РЕАЛИЗАЦИИ СТРАТЕГИИ</t>
  </si>
  <si>
    <t>Комплекс работ по обеспечению земельными участками, предназначенными для предоставления семьям, имеющим трех и более детей инженерной инфраструктурой в городе Лиски Лискинского муниципального района</t>
  </si>
  <si>
    <t>Муниципальное задание МБУ «Ритуал»</t>
  </si>
  <si>
    <t>Капитальный ремонт многоквартирных домов (ремонт внутридомовых инженерных систем, крыш, подвальных помещений, фасадов и теплосетей) и сетей коммуникаций</t>
  </si>
  <si>
    <t>1.14</t>
  </si>
  <si>
    <t>1.15</t>
  </si>
  <si>
    <t>Благоустройство сквера 80 лет ВЛКСМ</t>
  </si>
  <si>
    <t>Скульптурная композиция «Памятный знак 100-летию комсомола»</t>
  </si>
  <si>
    <t>Содержание МКУ «Дворец культуры»</t>
  </si>
  <si>
    <t>Муниципальное задание МАУ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</si>
  <si>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</si>
  <si>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5.5</t>
  </si>
  <si>
    <t>5.6</t>
  </si>
  <si>
    <t>Проектирование участков дорожно-уличной сети для реконструкции и нового строительства</t>
  </si>
  <si>
    <t xml:space="preserve">12. Формирование современной городской среды городского поселения город Лиски </t>
  </si>
  <si>
    <t>Благоустройство общественных территорий в городском поселении город Лиски</t>
  </si>
  <si>
    <t>12.1</t>
  </si>
  <si>
    <t>Муниципальная программа "Формирование современной городской среды 
городского поселения город Лиски"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</si>
  <si>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Лиски, %</t>
  </si>
  <si>
    <r>
      <t xml:space="preserve">ОТЧЕТ
о ходе исполнения Плана мероприятий по реализации стратегии социально – экономического развития 
городского поселения город Лиски Лискинского муниципального района Воронежской области
</t>
    </r>
    <r>
      <rPr>
        <u/>
        <sz val="12"/>
        <color theme="1"/>
        <rFont val="Times New Roman"/>
        <family val="1"/>
        <charset val="204"/>
      </rPr>
      <t xml:space="preserve">за </t>
    </r>
    <r>
      <rPr>
        <sz val="12"/>
        <color theme="1"/>
        <rFont val="Times New Roman"/>
        <family val="1"/>
        <charset val="204"/>
      </rPr>
      <t xml:space="preserve"> 2018 год
(период)
</t>
    </r>
  </si>
  <si>
    <t>Комплекс мероприятий по благоустройству городского поселения город Лиски (закупка товаров, работ и услуг для муниципальных  нужд)</t>
  </si>
  <si>
    <t>Мероприятия по развитию сети автомобильных дорог общего пользования в границах поселения (закупка товаров, работ и услуг для муниципальных  нужд)</t>
  </si>
  <si>
    <t>Содержание дорог общего пользования в границах поселения</t>
  </si>
  <si>
    <t>Муниципальное управление и гражданское общество городского поселения город Лиски</t>
  </si>
  <si>
    <t>Расходы по теплоснабжению населения городского поселения город Лиски (закупка товаров, работ и услуг для муниципальных  нужд)</t>
  </si>
  <si>
    <t>Приобретение коммунальной (специализированной) техники</t>
  </si>
  <si>
    <t>Комплекс мероприятий по строительству и ремонту водопроводных и канализационных сетей (закупка товаров, работ и услуг для муниципальных  нужд)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</si>
</sst>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0" fontId="1" fillId="0" borderId="9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right" vertical="top" wrapText="1"/>
    </xf>
    <xf numFmtId="0" fontId="3" fillId="0" borderId="11" xfId="0" applyFont="1" applyFill="1" applyBorder="1" applyAlignment="1">
      <alignment vertical="top" wrapText="1"/>
    </xf>
    <xf numFmtId="4" fontId="3" fillId="0" borderId="11" xfId="0" applyNumberFormat="1" applyFont="1" applyFill="1" applyBorder="1" applyAlignment="1">
      <alignment vertical="top" wrapText="1"/>
    </xf>
    <xf numFmtId="4" fontId="3" fillId="0" borderId="1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center" vertical="top" wrapText="1"/>
    </xf>
    <xf numFmtId="4" fontId="7" fillId="0" borderId="11" xfId="0" applyNumberFormat="1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vertical="top" wrapText="1"/>
    </xf>
    <xf numFmtId="0" fontId="1" fillId="0" borderId="11" xfId="0" applyFont="1" applyFill="1" applyBorder="1"/>
    <xf numFmtId="0" fontId="2" fillId="0" borderId="11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8" fillId="0" borderId="11" xfId="0" applyNumberFormat="1" applyFont="1" applyFill="1" applyBorder="1" applyAlignment="1">
      <alignment vertical="top" wrapText="1"/>
    </xf>
    <xf numFmtId="3" fontId="8" fillId="0" borderId="11" xfId="0" applyNumberFormat="1" applyFont="1" applyFill="1" applyBorder="1" applyAlignment="1">
      <alignment vertical="top" wrapText="1"/>
    </xf>
    <xf numFmtId="4" fontId="2" fillId="0" borderId="11" xfId="0" applyNumberFormat="1" applyFont="1" applyFill="1" applyBorder="1" applyAlignment="1">
      <alignment horizontal="center" vertical="top"/>
    </xf>
    <xf numFmtId="4" fontId="6" fillId="0" borderId="11" xfId="0" applyNumberFormat="1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top" wrapText="1"/>
    </xf>
    <xf numFmtId="4" fontId="9" fillId="0" borderId="11" xfId="0" applyNumberFormat="1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90"/>
  <sheetViews>
    <sheetView tabSelected="1" workbookViewId="0">
      <selection activeCell="K6" sqref="K6:L6"/>
    </sheetView>
  </sheetViews>
  <sheetFormatPr defaultRowHeight="15.75"/>
  <cols>
    <col min="1" max="1" width="4.140625" style="1" customWidth="1"/>
    <col min="2" max="2" width="9.140625" style="1"/>
    <col min="3" max="3" width="27.7109375" style="1" customWidth="1"/>
    <col min="4" max="4" width="22.28515625" style="1" customWidth="1"/>
    <col min="5" max="12" width="11.28515625" style="1" customWidth="1"/>
    <col min="13" max="14" width="9.140625" style="1"/>
    <col min="15" max="15" width="26" style="1" customWidth="1"/>
    <col min="16" max="17" width="9.140625" style="1"/>
    <col min="18" max="18" width="10.85546875" style="1" customWidth="1"/>
    <col min="19" max="16384" width="9.140625" style="1"/>
  </cols>
  <sheetData>
    <row r="2" spans="2:19" ht="25.5" customHeight="1">
      <c r="Q2" s="29"/>
      <c r="R2" s="29"/>
      <c r="S2" s="29"/>
    </row>
    <row r="3" spans="2:19" ht="80.25" customHeight="1" thickBot="1">
      <c r="B3" s="30" t="s">
        <v>152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2:19" ht="30.75" customHeight="1" thickBot="1">
      <c r="B4" s="32" t="s">
        <v>0</v>
      </c>
      <c r="C4" s="32" t="s">
        <v>1</v>
      </c>
      <c r="D4" s="32" t="s">
        <v>2</v>
      </c>
      <c r="E4" s="35" t="s">
        <v>3</v>
      </c>
      <c r="F4" s="36"/>
      <c r="G4" s="36"/>
      <c r="H4" s="36"/>
      <c r="I4" s="36"/>
      <c r="J4" s="36"/>
      <c r="K4" s="36"/>
      <c r="L4" s="36"/>
      <c r="M4" s="36"/>
      <c r="N4" s="37"/>
      <c r="O4" s="38" t="s">
        <v>4</v>
      </c>
      <c r="P4" s="38" t="s">
        <v>5</v>
      </c>
      <c r="Q4" s="38" t="s">
        <v>6</v>
      </c>
      <c r="R4" s="38" t="s">
        <v>7</v>
      </c>
      <c r="S4" s="38" t="s">
        <v>8</v>
      </c>
    </row>
    <row r="5" spans="2:19" ht="16.5" thickBot="1">
      <c r="B5" s="33"/>
      <c r="C5" s="33"/>
      <c r="D5" s="33"/>
      <c r="E5" s="42" t="s">
        <v>9</v>
      </c>
      <c r="F5" s="43"/>
      <c r="G5" s="35" t="s">
        <v>10</v>
      </c>
      <c r="H5" s="36"/>
      <c r="I5" s="36"/>
      <c r="J5" s="36"/>
      <c r="K5" s="36"/>
      <c r="L5" s="36"/>
      <c r="M5" s="36"/>
      <c r="N5" s="37"/>
      <c r="O5" s="39"/>
      <c r="P5" s="39"/>
      <c r="Q5" s="39"/>
      <c r="R5" s="39"/>
      <c r="S5" s="39"/>
    </row>
    <row r="6" spans="2:19" ht="60" customHeight="1" thickBot="1">
      <c r="B6" s="33"/>
      <c r="C6" s="33"/>
      <c r="D6" s="33"/>
      <c r="E6" s="44"/>
      <c r="F6" s="45"/>
      <c r="G6" s="46" t="s">
        <v>11</v>
      </c>
      <c r="H6" s="47"/>
      <c r="I6" s="46" t="s">
        <v>12</v>
      </c>
      <c r="J6" s="47"/>
      <c r="K6" s="46" t="s">
        <v>13</v>
      </c>
      <c r="L6" s="47"/>
      <c r="M6" s="46" t="s">
        <v>14</v>
      </c>
      <c r="N6" s="47"/>
      <c r="O6" s="39"/>
      <c r="P6" s="39"/>
      <c r="Q6" s="39"/>
      <c r="R6" s="39"/>
      <c r="S6" s="39"/>
    </row>
    <row r="7" spans="2:19" ht="56.25" customHeight="1" thickBot="1">
      <c r="B7" s="34"/>
      <c r="C7" s="34"/>
      <c r="D7" s="34"/>
      <c r="E7" s="26" t="s">
        <v>15</v>
      </c>
      <c r="F7" s="27" t="s">
        <v>16</v>
      </c>
      <c r="G7" s="26" t="s">
        <v>15</v>
      </c>
      <c r="H7" s="26" t="s">
        <v>16</v>
      </c>
      <c r="I7" s="26" t="s">
        <v>15</v>
      </c>
      <c r="J7" s="26" t="s">
        <v>16</v>
      </c>
      <c r="K7" s="26" t="s">
        <v>15</v>
      </c>
      <c r="L7" s="26" t="s">
        <v>16</v>
      </c>
      <c r="M7" s="26" t="s">
        <v>15</v>
      </c>
      <c r="N7" s="26" t="s">
        <v>16</v>
      </c>
      <c r="O7" s="40"/>
      <c r="P7" s="40"/>
      <c r="Q7" s="40"/>
      <c r="R7" s="40"/>
      <c r="S7" s="40"/>
    </row>
    <row r="8" spans="2:19" ht="16.5" thickBot="1">
      <c r="B8" s="28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</row>
    <row r="9" spans="2:19" ht="16.5" thickBot="1">
      <c r="B9" s="48" t="s">
        <v>17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</row>
    <row r="10" spans="2:19" ht="16.5" thickBot="1">
      <c r="B10" s="41" t="s">
        <v>18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25"/>
      <c r="R10" s="25"/>
      <c r="S10" s="25"/>
    </row>
    <row r="11" spans="2:19" ht="16.5" thickBot="1">
      <c r="B11" s="41" t="s">
        <v>19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25"/>
      <c r="R11" s="25"/>
      <c r="S11" s="25"/>
    </row>
    <row r="12" spans="2:19" ht="102.75" customHeight="1" thickBot="1">
      <c r="B12" s="3" t="s">
        <v>20</v>
      </c>
      <c r="C12" s="4" t="s">
        <v>21</v>
      </c>
      <c r="D12" s="5" t="s">
        <v>22</v>
      </c>
      <c r="E12" s="6">
        <f>SUM(G12,I12,K12,M12)</f>
        <v>29412.400000000001</v>
      </c>
      <c r="F12" s="6">
        <f>SUM(H12,J12,L12,N12)</f>
        <v>29412.400000000001</v>
      </c>
      <c r="G12" s="6">
        <v>0</v>
      </c>
      <c r="H12" s="6">
        <v>0</v>
      </c>
      <c r="I12" s="6">
        <v>19063.2</v>
      </c>
      <c r="J12" s="6">
        <v>19063.2</v>
      </c>
      <c r="K12" s="6">
        <v>10349.200000000001</v>
      </c>
      <c r="L12" s="6">
        <v>10349.200000000001</v>
      </c>
      <c r="M12" s="6">
        <v>0</v>
      </c>
      <c r="N12" s="6">
        <v>0</v>
      </c>
      <c r="O12" s="7" t="s">
        <v>23</v>
      </c>
      <c r="P12" s="7">
        <v>55</v>
      </c>
      <c r="Q12" s="7">
        <v>55</v>
      </c>
      <c r="R12" s="7">
        <f t="shared" ref="R12:R13" si="0">Q12/P12*100</f>
        <v>100</v>
      </c>
      <c r="S12" s="25"/>
    </row>
    <row r="13" spans="2:19" ht="97.5" customHeight="1" thickBot="1">
      <c r="B13" s="3" t="s">
        <v>24</v>
      </c>
      <c r="C13" s="10" t="s">
        <v>148</v>
      </c>
      <c r="D13" s="10" t="s">
        <v>150</v>
      </c>
      <c r="E13" s="20">
        <f t="shared" ref="E13:E15" si="1">SUM(G13,I13,K13,M13)</f>
        <v>13066.5</v>
      </c>
      <c r="F13" s="20">
        <f t="shared" ref="F13:F15" si="2">SUM(H13,J13,L13,N13)</f>
        <v>13066.5</v>
      </c>
      <c r="G13" s="20">
        <v>11106.4</v>
      </c>
      <c r="H13" s="20">
        <v>11106.4</v>
      </c>
      <c r="I13" s="20">
        <v>1960</v>
      </c>
      <c r="J13" s="20">
        <v>1960</v>
      </c>
      <c r="K13" s="20">
        <v>0.1</v>
      </c>
      <c r="L13" s="20">
        <v>0.1</v>
      </c>
      <c r="M13" s="20">
        <v>0</v>
      </c>
      <c r="N13" s="20">
        <v>0</v>
      </c>
      <c r="O13" s="13" t="s">
        <v>151</v>
      </c>
      <c r="P13" s="13">
        <v>50</v>
      </c>
      <c r="Q13" s="13">
        <v>50</v>
      </c>
      <c r="R13" s="13">
        <f t="shared" si="0"/>
        <v>100</v>
      </c>
      <c r="S13" s="14"/>
    </row>
    <row r="14" spans="2:19" ht="102.75" customHeight="1" thickBot="1">
      <c r="B14" s="3" t="s">
        <v>28</v>
      </c>
      <c r="C14" s="4" t="s">
        <v>134</v>
      </c>
      <c r="D14" s="5" t="s">
        <v>22</v>
      </c>
      <c r="E14" s="6">
        <f t="shared" si="1"/>
        <v>14105.1</v>
      </c>
      <c r="F14" s="6">
        <f t="shared" si="2"/>
        <v>14105.1</v>
      </c>
      <c r="G14" s="6">
        <v>0</v>
      </c>
      <c r="H14" s="6">
        <v>0</v>
      </c>
      <c r="I14" s="6">
        <v>9962.6</v>
      </c>
      <c r="J14" s="6">
        <v>9962.6</v>
      </c>
      <c r="K14" s="6">
        <v>4142.5</v>
      </c>
      <c r="L14" s="6">
        <v>4142.5</v>
      </c>
      <c r="M14" s="6">
        <v>0</v>
      </c>
      <c r="N14" s="6">
        <v>0</v>
      </c>
      <c r="O14" s="7" t="s">
        <v>53</v>
      </c>
      <c r="P14" s="7">
        <v>100</v>
      </c>
      <c r="Q14" s="7">
        <v>100</v>
      </c>
      <c r="R14" s="7">
        <v>100</v>
      </c>
      <c r="S14" s="25"/>
    </row>
    <row r="15" spans="2:19" ht="90" customHeight="1" thickBot="1">
      <c r="B15" s="3" t="s">
        <v>33</v>
      </c>
      <c r="C15" s="4" t="s">
        <v>154</v>
      </c>
      <c r="D15" s="5" t="s">
        <v>66</v>
      </c>
      <c r="E15" s="6">
        <f t="shared" si="1"/>
        <v>22444.600000000002</v>
      </c>
      <c r="F15" s="6">
        <f t="shared" si="2"/>
        <v>22444.600000000002</v>
      </c>
      <c r="G15" s="6">
        <v>0</v>
      </c>
      <c r="H15" s="6">
        <v>0</v>
      </c>
      <c r="I15" s="6">
        <v>21828.2</v>
      </c>
      <c r="J15" s="6">
        <v>21828.2</v>
      </c>
      <c r="K15" s="6">
        <v>616.4</v>
      </c>
      <c r="L15" s="6">
        <v>616.4</v>
      </c>
      <c r="M15" s="6">
        <v>0</v>
      </c>
      <c r="N15" s="6">
        <v>0</v>
      </c>
      <c r="O15" s="7" t="s">
        <v>67</v>
      </c>
      <c r="P15" s="7">
        <v>85</v>
      </c>
      <c r="Q15" s="7">
        <v>85</v>
      </c>
      <c r="R15" s="7">
        <f>Q15/P15*100</f>
        <v>100</v>
      </c>
      <c r="S15" s="25"/>
    </row>
    <row r="16" spans="2:19" ht="16.5" customHeight="1" thickBot="1">
      <c r="B16" s="49" t="s">
        <v>25</v>
      </c>
      <c r="C16" s="49"/>
      <c r="D16" s="8" t="s">
        <v>26</v>
      </c>
      <c r="E16" s="9">
        <f t="shared" ref="E16:N16" si="3">SUM(E12:E15)</f>
        <v>79028.600000000006</v>
      </c>
      <c r="F16" s="9">
        <f t="shared" si="3"/>
        <v>79028.600000000006</v>
      </c>
      <c r="G16" s="9">
        <f t="shared" si="3"/>
        <v>11106.4</v>
      </c>
      <c r="H16" s="9">
        <f t="shared" si="3"/>
        <v>11106.4</v>
      </c>
      <c r="I16" s="9">
        <f t="shared" si="3"/>
        <v>52814</v>
      </c>
      <c r="J16" s="9">
        <f t="shared" si="3"/>
        <v>52814</v>
      </c>
      <c r="K16" s="9">
        <f t="shared" si="3"/>
        <v>15108.2</v>
      </c>
      <c r="L16" s="9">
        <f t="shared" si="3"/>
        <v>15108.2</v>
      </c>
      <c r="M16" s="9">
        <f t="shared" si="3"/>
        <v>0</v>
      </c>
      <c r="N16" s="9">
        <f t="shared" si="3"/>
        <v>0</v>
      </c>
      <c r="O16" s="8" t="s">
        <v>26</v>
      </c>
      <c r="P16" s="8"/>
      <c r="Q16" s="25"/>
      <c r="R16" s="25"/>
      <c r="S16" s="25"/>
    </row>
    <row r="17" spans="2:19" ht="16.5" thickBot="1">
      <c r="B17" s="49" t="s">
        <v>27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25"/>
      <c r="R17" s="25"/>
      <c r="S17" s="25"/>
    </row>
    <row r="18" spans="2:19" ht="16.5" thickBot="1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25"/>
      <c r="R18" s="25"/>
      <c r="S18" s="25"/>
    </row>
    <row r="19" spans="2:19" ht="102.75" customHeight="1" thickBot="1">
      <c r="B19" s="3" t="s">
        <v>28</v>
      </c>
      <c r="C19" s="4" t="s">
        <v>29</v>
      </c>
      <c r="D19" s="5" t="s">
        <v>22</v>
      </c>
      <c r="E19" s="6">
        <f>SUM(G19,I19,K19,M19)</f>
        <v>299.10000000000002</v>
      </c>
      <c r="F19" s="6">
        <f>SUM(H19,J19,L19,N19)</f>
        <v>299.10000000000002</v>
      </c>
      <c r="G19" s="6">
        <v>0</v>
      </c>
      <c r="H19" s="6">
        <v>0</v>
      </c>
      <c r="I19" s="6">
        <v>0</v>
      </c>
      <c r="J19" s="6">
        <v>0</v>
      </c>
      <c r="K19" s="6">
        <v>299.10000000000002</v>
      </c>
      <c r="L19" s="6">
        <v>299.10000000000002</v>
      </c>
      <c r="M19" s="6">
        <v>0</v>
      </c>
      <c r="N19" s="6">
        <v>0</v>
      </c>
      <c r="O19" s="7" t="s">
        <v>23</v>
      </c>
      <c r="P19" s="7">
        <v>55</v>
      </c>
      <c r="Q19" s="7">
        <v>55</v>
      </c>
      <c r="R19" s="7">
        <f t="shared" ref="R19" si="4">Q19/P19*100</f>
        <v>100</v>
      </c>
      <c r="S19" s="25"/>
    </row>
    <row r="20" spans="2:19" ht="16.5" thickBot="1">
      <c r="B20" s="41" t="s">
        <v>30</v>
      </c>
      <c r="C20" s="41"/>
      <c r="D20" s="24" t="s">
        <v>31</v>
      </c>
      <c r="E20" s="9">
        <f>SUM(E19)</f>
        <v>299.10000000000002</v>
      </c>
      <c r="F20" s="9">
        <f t="shared" ref="F20:N20" si="5">SUM(F19)</f>
        <v>299.10000000000002</v>
      </c>
      <c r="G20" s="9">
        <f t="shared" si="5"/>
        <v>0</v>
      </c>
      <c r="H20" s="9">
        <f t="shared" si="5"/>
        <v>0</v>
      </c>
      <c r="I20" s="9">
        <f t="shared" si="5"/>
        <v>0</v>
      </c>
      <c r="J20" s="9">
        <f t="shared" si="5"/>
        <v>0</v>
      </c>
      <c r="K20" s="9">
        <f t="shared" si="5"/>
        <v>299.10000000000002</v>
      </c>
      <c r="L20" s="9">
        <f t="shared" si="5"/>
        <v>299.10000000000002</v>
      </c>
      <c r="M20" s="9">
        <f t="shared" si="5"/>
        <v>0</v>
      </c>
      <c r="N20" s="9">
        <f t="shared" si="5"/>
        <v>0</v>
      </c>
      <c r="O20" s="24" t="s">
        <v>31</v>
      </c>
      <c r="P20" s="24"/>
      <c r="Q20" s="25"/>
      <c r="R20" s="25"/>
      <c r="S20" s="25"/>
    </row>
    <row r="21" spans="2:19" ht="16.5" thickBot="1">
      <c r="B21" s="41" t="s">
        <v>32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25"/>
      <c r="R21" s="25"/>
      <c r="S21" s="25"/>
    </row>
    <row r="22" spans="2:19" ht="117" customHeight="1" thickBot="1">
      <c r="B22" s="3" t="s">
        <v>33</v>
      </c>
      <c r="C22" s="4" t="s">
        <v>34</v>
      </c>
      <c r="D22" s="5" t="s">
        <v>22</v>
      </c>
      <c r="E22" s="6">
        <f t="shared" ref="E22:F34" si="6">SUM(G22,I22,K22,M22)</f>
        <v>5750</v>
      </c>
      <c r="F22" s="6">
        <f t="shared" si="6"/>
        <v>5750</v>
      </c>
      <c r="G22" s="6">
        <v>0</v>
      </c>
      <c r="H22" s="6">
        <v>0</v>
      </c>
      <c r="I22" s="6">
        <v>0</v>
      </c>
      <c r="J22" s="6">
        <v>0</v>
      </c>
      <c r="K22" s="6">
        <v>5750</v>
      </c>
      <c r="L22" s="6">
        <v>5750</v>
      </c>
      <c r="M22" s="6">
        <v>0</v>
      </c>
      <c r="N22" s="6">
        <v>0</v>
      </c>
      <c r="O22" s="7" t="s">
        <v>35</v>
      </c>
      <c r="P22" s="7">
        <v>35</v>
      </c>
      <c r="Q22" s="7">
        <v>35</v>
      </c>
      <c r="R22" s="7">
        <f t="shared" ref="R22:R24" si="7">Q22/P22*100</f>
        <v>100</v>
      </c>
      <c r="S22" s="25"/>
    </row>
    <row r="23" spans="2:19" ht="115.5" thickBot="1">
      <c r="B23" s="3" t="s">
        <v>36</v>
      </c>
      <c r="C23" s="4" t="s">
        <v>37</v>
      </c>
      <c r="D23" s="5" t="s">
        <v>22</v>
      </c>
      <c r="E23" s="6">
        <f t="shared" si="6"/>
        <v>1931</v>
      </c>
      <c r="F23" s="6">
        <f t="shared" si="6"/>
        <v>1931</v>
      </c>
      <c r="G23" s="6">
        <v>0</v>
      </c>
      <c r="H23" s="6">
        <v>0</v>
      </c>
      <c r="I23" s="6">
        <v>0</v>
      </c>
      <c r="J23" s="6">
        <v>0</v>
      </c>
      <c r="K23" s="6">
        <v>1931</v>
      </c>
      <c r="L23" s="6">
        <v>1931</v>
      </c>
      <c r="M23" s="6">
        <v>0</v>
      </c>
      <c r="N23" s="6">
        <v>0</v>
      </c>
      <c r="O23" s="7" t="s">
        <v>35</v>
      </c>
      <c r="P23" s="7">
        <v>35</v>
      </c>
      <c r="Q23" s="7">
        <v>35</v>
      </c>
      <c r="R23" s="7">
        <f t="shared" si="7"/>
        <v>100</v>
      </c>
      <c r="S23" s="25"/>
    </row>
    <row r="24" spans="2:19" ht="115.5" thickBot="1">
      <c r="B24" s="3" t="s">
        <v>38</v>
      </c>
      <c r="C24" s="4" t="s">
        <v>39</v>
      </c>
      <c r="D24" s="5" t="s">
        <v>22</v>
      </c>
      <c r="E24" s="6">
        <f t="shared" si="6"/>
        <v>7286.5</v>
      </c>
      <c r="F24" s="6">
        <f t="shared" si="6"/>
        <v>7286.5</v>
      </c>
      <c r="G24" s="6">
        <v>0</v>
      </c>
      <c r="H24" s="6">
        <v>0</v>
      </c>
      <c r="I24" s="6">
        <v>172.7</v>
      </c>
      <c r="J24" s="6">
        <v>172.7</v>
      </c>
      <c r="K24" s="6">
        <v>7113.8</v>
      </c>
      <c r="L24" s="6">
        <v>7113.8</v>
      </c>
      <c r="M24" s="6">
        <v>0</v>
      </c>
      <c r="N24" s="6">
        <v>0</v>
      </c>
      <c r="O24" s="7" t="s">
        <v>35</v>
      </c>
      <c r="P24" s="7">
        <v>35</v>
      </c>
      <c r="Q24" s="7">
        <v>35</v>
      </c>
      <c r="R24" s="7">
        <f t="shared" si="7"/>
        <v>100</v>
      </c>
      <c r="S24" s="25"/>
    </row>
    <row r="25" spans="2:19" ht="102.75" customHeight="1" thickBot="1">
      <c r="B25" s="3" t="s">
        <v>40</v>
      </c>
      <c r="C25" s="10" t="s">
        <v>41</v>
      </c>
      <c r="D25" s="5" t="s">
        <v>22</v>
      </c>
      <c r="E25" s="6">
        <f t="shared" si="6"/>
        <v>23267.1</v>
      </c>
      <c r="F25" s="6">
        <f t="shared" si="6"/>
        <v>23267.1</v>
      </c>
      <c r="G25" s="6">
        <v>0</v>
      </c>
      <c r="H25" s="6">
        <v>0</v>
      </c>
      <c r="I25" s="6">
        <v>0</v>
      </c>
      <c r="J25" s="6">
        <v>0</v>
      </c>
      <c r="K25" s="6">
        <v>23267.1</v>
      </c>
      <c r="L25" s="6">
        <v>23267.1</v>
      </c>
      <c r="M25" s="6">
        <v>0</v>
      </c>
      <c r="N25" s="6">
        <v>0</v>
      </c>
      <c r="O25" s="7" t="s">
        <v>35</v>
      </c>
      <c r="P25" s="7">
        <v>35</v>
      </c>
      <c r="Q25" s="7">
        <v>35</v>
      </c>
      <c r="R25" s="7">
        <f>Q25/P25*100</f>
        <v>100</v>
      </c>
      <c r="S25" s="25"/>
    </row>
    <row r="26" spans="2:19" ht="115.5" thickBot="1">
      <c r="B26" s="3" t="s">
        <v>42</v>
      </c>
      <c r="C26" s="10" t="s">
        <v>43</v>
      </c>
      <c r="D26" s="5" t="s">
        <v>22</v>
      </c>
      <c r="E26" s="6">
        <f t="shared" si="6"/>
        <v>10076.6</v>
      </c>
      <c r="F26" s="6">
        <f t="shared" si="6"/>
        <v>10076.6</v>
      </c>
      <c r="G26" s="6">
        <v>0</v>
      </c>
      <c r="H26" s="6">
        <v>0</v>
      </c>
      <c r="I26" s="6">
        <v>0</v>
      </c>
      <c r="J26" s="6">
        <v>0</v>
      </c>
      <c r="K26" s="6">
        <v>10076.6</v>
      </c>
      <c r="L26" s="6">
        <v>10076.6</v>
      </c>
      <c r="M26" s="6">
        <v>0</v>
      </c>
      <c r="N26" s="6">
        <v>0</v>
      </c>
      <c r="O26" s="7" t="s">
        <v>35</v>
      </c>
      <c r="P26" s="7">
        <v>35</v>
      </c>
      <c r="Q26" s="7">
        <v>35</v>
      </c>
      <c r="R26" s="7">
        <f>Q26/P26*100</f>
        <v>100</v>
      </c>
      <c r="S26" s="25"/>
    </row>
    <row r="27" spans="2:19" ht="115.5" thickBot="1">
      <c r="B27" s="3" t="s">
        <v>44</v>
      </c>
      <c r="C27" s="4" t="s">
        <v>45</v>
      </c>
      <c r="D27" s="5" t="s">
        <v>22</v>
      </c>
      <c r="E27" s="6">
        <f t="shared" si="6"/>
        <v>413.4</v>
      </c>
      <c r="F27" s="6">
        <f t="shared" si="6"/>
        <v>413.4</v>
      </c>
      <c r="G27" s="6">
        <v>0</v>
      </c>
      <c r="H27" s="6">
        <v>0</v>
      </c>
      <c r="I27" s="6">
        <v>0</v>
      </c>
      <c r="J27" s="6">
        <v>0</v>
      </c>
      <c r="K27" s="6">
        <v>413.4</v>
      </c>
      <c r="L27" s="6">
        <v>413.4</v>
      </c>
      <c r="M27" s="6">
        <v>0</v>
      </c>
      <c r="N27" s="6">
        <v>0</v>
      </c>
      <c r="O27" s="7" t="s">
        <v>35</v>
      </c>
      <c r="P27" s="7">
        <v>35</v>
      </c>
      <c r="Q27" s="7">
        <v>35</v>
      </c>
      <c r="R27" s="7">
        <f t="shared" ref="R27" si="8">Q27/P27*100</f>
        <v>100</v>
      </c>
      <c r="S27" s="25"/>
    </row>
    <row r="28" spans="2:19" ht="115.5" thickBot="1">
      <c r="B28" s="3" t="s">
        <v>46</v>
      </c>
      <c r="C28" s="4" t="s">
        <v>135</v>
      </c>
      <c r="D28" s="5" t="s">
        <v>22</v>
      </c>
      <c r="E28" s="6">
        <f t="shared" ref="E28" si="9">SUM(G28,I28,K28,M28)</f>
        <v>2000</v>
      </c>
      <c r="F28" s="6">
        <f t="shared" ref="F28" si="10">SUM(H28,J28,L28,N28)</f>
        <v>2000</v>
      </c>
      <c r="G28" s="6">
        <v>0</v>
      </c>
      <c r="H28" s="6">
        <v>0</v>
      </c>
      <c r="I28" s="6">
        <v>0</v>
      </c>
      <c r="J28" s="6">
        <v>0</v>
      </c>
      <c r="K28" s="6">
        <v>2000</v>
      </c>
      <c r="L28" s="6">
        <v>2000</v>
      </c>
      <c r="M28" s="6">
        <v>0</v>
      </c>
      <c r="N28" s="6">
        <v>0</v>
      </c>
      <c r="O28" s="7" t="s">
        <v>35</v>
      </c>
      <c r="P28" s="7">
        <v>35</v>
      </c>
      <c r="Q28" s="7">
        <v>35</v>
      </c>
      <c r="R28" s="7">
        <f t="shared" ref="R28" si="11">Q28/P28*100</f>
        <v>100</v>
      </c>
      <c r="S28" s="25"/>
    </row>
    <row r="29" spans="2:19" ht="115.5" thickBot="1">
      <c r="B29" s="3" t="s">
        <v>49</v>
      </c>
      <c r="C29" s="4" t="s">
        <v>47</v>
      </c>
      <c r="D29" s="5" t="s">
        <v>22</v>
      </c>
      <c r="E29" s="6">
        <f t="shared" si="6"/>
        <v>30</v>
      </c>
      <c r="F29" s="6">
        <f t="shared" si="6"/>
        <v>30</v>
      </c>
      <c r="G29" s="6">
        <v>0</v>
      </c>
      <c r="H29" s="6">
        <v>0</v>
      </c>
      <c r="I29" s="6">
        <v>0</v>
      </c>
      <c r="J29" s="6">
        <v>0</v>
      </c>
      <c r="K29" s="6">
        <v>30</v>
      </c>
      <c r="L29" s="6">
        <v>30</v>
      </c>
      <c r="M29" s="6">
        <v>0</v>
      </c>
      <c r="N29" s="6">
        <v>0</v>
      </c>
      <c r="O29" s="7" t="s">
        <v>48</v>
      </c>
      <c r="P29" s="7">
        <v>64</v>
      </c>
      <c r="Q29" s="7">
        <v>64</v>
      </c>
      <c r="R29" s="7">
        <v>100</v>
      </c>
      <c r="S29" s="25"/>
    </row>
    <row r="30" spans="2:19" ht="115.5" thickBot="1">
      <c r="B30" s="3" t="s">
        <v>50</v>
      </c>
      <c r="C30" s="4" t="s">
        <v>157</v>
      </c>
      <c r="D30" s="5" t="s">
        <v>22</v>
      </c>
      <c r="E30" s="6">
        <f t="shared" si="6"/>
        <v>420.2</v>
      </c>
      <c r="F30" s="6">
        <f t="shared" si="6"/>
        <v>420.2</v>
      </c>
      <c r="G30" s="6">
        <v>0</v>
      </c>
      <c r="H30" s="6">
        <v>0</v>
      </c>
      <c r="I30" s="6">
        <v>0</v>
      </c>
      <c r="J30" s="6">
        <v>0</v>
      </c>
      <c r="K30" s="6">
        <v>420.2</v>
      </c>
      <c r="L30" s="6">
        <v>420.2</v>
      </c>
      <c r="M30" s="6">
        <v>0</v>
      </c>
      <c r="N30" s="6">
        <v>0</v>
      </c>
      <c r="O30" s="7" t="s">
        <v>23</v>
      </c>
      <c r="P30" s="7">
        <v>55</v>
      </c>
      <c r="Q30" s="7">
        <v>55</v>
      </c>
      <c r="R30" s="7">
        <f t="shared" ref="R30" si="12">Q30/P30*100</f>
        <v>100</v>
      </c>
      <c r="S30" s="25"/>
    </row>
    <row r="31" spans="2:19" ht="115.5" thickBot="1">
      <c r="B31" s="3" t="s">
        <v>51</v>
      </c>
      <c r="C31" s="4" t="s">
        <v>159</v>
      </c>
      <c r="D31" s="5" t="s">
        <v>22</v>
      </c>
      <c r="E31" s="6">
        <f t="shared" si="6"/>
        <v>2883.2</v>
      </c>
      <c r="F31" s="6">
        <f t="shared" si="6"/>
        <v>2883.2</v>
      </c>
      <c r="G31" s="6">
        <v>0</v>
      </c>
      <c r="H31" s="6">
        <v>0</v>
      </c>
      <c r="I31" s="6">
        <v>0</v>
      </c>
      <c r="J31" s="6">
        <v>0</v>
      </c>
      <c r="K31" s="6">
        <v>2883.2</v>
      </c>
      <c r="L31" s="6">
        <v>2883.2</v>
      </c>
      <c r="M31" s="6">
        <v>0</v>
      </c>
      <c r="N31" s="6">
        <v>0</v>
      </c>
      <c r="O31" s="7" t="s">
        <v>53</v>
      </c>
      <c r="P31" s="7">
        <v>100</v>
      </c>
      <c r="Q31" s="7">
        <v>100</v>
      </c>
      <c r="R31" s="7">
        <v>100</v>
      </c>
      <c r="S31" s="25"/>
    </row>
    <row r="32" spans="2:19" ht="115.5" thickBot="1">
      <c r="B32" s="3" t="s">
        <v>51</v>
      </c>
      <c r="C32" s="4" t="s">
        <v>52</v>
      </c>
      <c r="D32" s="5" t="s">
        <v>22</v>
      </c>
      <c r="E32" s="6">
        <f t="shared" ref="E32" si="13">SUM(G32,I32,K32,M32)</f>
        <v>200</v>
      </c>
      <c r="F32" s="6">
        <f t="shared" ref="F32" si="14">SUM(H32,J32,L32,N32)</f>
        <v>200</v>
      </c>
      <c r="G32" s="6">
        <v>0</v>
      </c>
      <c r="H32" s="6">
        <v>0</v>
      </c>
      <c r="I32" s="6">
        <v>0</v>
      </c>
      <c r="J32" s="6">
        <v>0</v>
      </c>
      <c r="K32" s="6">
        <v>200</v>
      </c>
      <c r="L32" s="6">
        <v>200</v>
      </c>
      <c r="M32" s="6">
        <v>0</v>
      </c>
      <c r="N32" s="6">
        <v>0</v>
      </c>
      <c r="O32" s="7" t="s">
        <v>53</v>
      </c>
      <c r="P32" s="7">
        <v>100</v>
      </c>
      <c r="Q32" s="7">
        <v>100</v>
      </c>
      <c r="R32" s="7">
        <v>100</v>
      </c>
      <c r="S32" s="25"/>
    </row>
    <row r="33" spans="2:19" ht="115.5" thickBot="1">
      <c r="B33" s="3" t="s">
        <v>137</v>
      </c>
      <c r="C33" s="4" t="s">
        <v>136</v>
      </c>
      <c r="D33" s="5" t="s">
        <v>22</v>
      </c>
      <c r="E33" s="6">
        <f t="shared" ref="E33" si="15">SUM(G33,I33,K33,M33)</f>
        <v>554.6</v>
      </c>
      <c r="F33" s="6">
        <f t="shared" ref="F33" si="16">SUM(H33,J33,L33,N33)</f>
        <v>554.6</v>
      </c>
      <c r="G33" s="6">
        <v>0</v>
      </c>
      <c r="H33" s="6">
        <v>0</v>
      </c>
      <c r="I33" s="6">
        <v>0</v>
      </c>
      <c r="J33" s="6">
        <v>0</v>
      </c>
      <c r="K33" s="6">
        <v>554.6</v>
      </c>
      <c r="L33" s="6">
        <v>554.6</v>
      </c>
      <c r="M33" s="6">
        <v>0</v>
      </c>
      <c r="N33" s="6">
        <v>0</v>
      </c>
      <c r="O33" s="7" t="s">
        <v>23</v>
      </c>
      <c r="P33" s="7">
        <v>55</v>
      </c>
      <c r="Q33" s="7">
        <v>55</v>
      </c>
      <c r="R33" s="7">
        <f t="shared" ref="R33" si="17">Q33/P33*100</f>
        <v>100</v>
      </c>
      <c r="S33" s="25"/>
    </row>
    <row r="34" spans="2:19" ht="115.5" thickBot="1">
      <c r="B34" s="3" t="s">
        <v>138</v>
      </c>
      <c r="C34" s="4" t="s">
        <v>158</v>
      </c>
      <c r="D34" s="5" t="s">
        <v>22</v>
      </c>
      <c r="E34" s="6">
        <f t="shared" si="6"/>
        <v>1517.1999999999998</v>
      </c>
      <c r="F34" s="6">
        <f t="shared" si="6"/>
        <v>1517.1999999999998</v>
      </c>
      <c r="G34" s="6">
        <v>0</v>
      </c>
      <c r="H34" s="6">
        <v>0</v>
      </c>
      <c r="I34" s="6">
        <v>1279.5999999999999</v>
      </c>
      <c r="J34" s="6">
        <v>1279.5999999999999</v>
      </c>
      <c r="K34" s="6">
        <v>237.6</v>
      </c>
      <c r="L34" s="6">
        <v>237.6</v>
      </c>
      <c r="M34" s="6">
        <v>0</v>
      </c>
      <c r="N34" s="6">
        <v>0</v>
      </c>
      <c r="O34" s="7" t="s">
        <v>23</v>
      </c>
      <c r="P34" s="7">
        <v>55</v>
      </c>
      <c r="Q34" s="7">
        <v>55</v>
      </c>
      <c r="R34" s="7">
        <f t="shared" ref="R34" si="18">Q34/P34*100</f>
        <v>100</v>
      </c>
      <c r="S34" s="25"/>
    </row>
    <row r="35" spans="2:19" ht="16.5" customHeight="1" thickBot="1">
      <c r="B35" s="41" t="s">
        <v>54</v>
      </c>
      <c r="C35" s="41"/>
      <c r="D35" s="24" t="s">
        <v>31</v>
      </c>
      <c r="E35" s="9">
        <f t="shared" ref="E35:N35" si="19">SUM(E22:E34)</f>
        <v>56329.799999999988</v>
      </c>
      <c r="F35" s="9">
        <f t="shared" si="19"/>
        <v>56329.799999999988</v>
      </c>
      <c r="G35" s="9">
        <f t="shared" si="19"/>
        <v>0</v>
      </c>
      <c r="H35" s="9">
        <f t="shared" si="19"/>
        <v>0</v>
      </c>
      <c r="I35" s="9">
        <f t="shared" si="19"/>
        <v>1452.3</v>
      </c>
      <c r="J35" s="9">
        <f t="shared" si="19"/>
        <v>1452.3</v>
      </c>
      <c r="K35" s="9">
        <f t="shared" si="19"/>
        <v>54877.499999999985</v>
      </c>
      <c r="L35" s="9">
        <f t="shared" si="19"/>
        <v>54877.499999999985</v>
      </c>
      <c r="M35" s="9">
        <f t="shared" si="19"/>
        <v>0</v>
      </c>
      <c r="N35" s="9">
        <f t="shared" si="19"/>
        <v>0</v>
      </c>
      <c r="O35" s="24" t="s">
        <v>31</v>
      </c>
      <c r="P35" s="24"/>
      <c r="Q35" s="25"/>
      <c r="R35" s="25"/>
      <c r="S35" s="25"/>
    </row>
    <row r="36" spans="2:19" ht="16.5" customHeight="1" thickBot="1">
      <c r="B36" s="50" t="s">
        <v>55</v>
      </c>
      <c r="C36" s="51"/>
      <c r="D36" s="11" t="s">
        <v>31</v>
      </c>
      <c r="E36" s="12">
        <f t="shared" ref="E36:N36" si="20">E35+E20+E16</f>
        <v>135657.5</v>
      </c>
      <c r="F36" s="12">
        <f t="shared" si="20"/>
        <v>135657.5</v>
      </c>
      <c r="G36" s="12">
        <f t="shared" si="20"/>
        <v>11106.4</v>
      </c>
      <c r="H36" s="12">
        <f t="shared" si="20"/>
        <v>11106.4</v>
      </c>
      <c r="I36" s="12">
        <f t="shared" si="20"/>
        <v>54266.3</v>
      </c>
      <c r="J36" s="12">
        <f t="shared" si="20"/>
        <v>54266.3</v>
      </c>
      <c r="K36" s="12">
        <f t="shared" si="20"/>
        <v>70284.799999999988</v>
      </c>
      <c r="L36" s="12">
        <f t="shared" si="20"/>
        <v>70284.799999999988</v>
      </c>
      <c r="M36" s="12">
        <f t="shared" si="20"/>
        <v>0</v>
      </c>
      <c r="N36" s="12">
        <f t="shared" si="20"/>
        <v>0</v>
      </c>
      <c r="O36" s="11" t="s">
        <v>31</v>
      </c>
      <c r="P36" s="11"/>
      <c r="Q36" s="25"/>
      <c r="R36" s="25"/>
      <c r="S36" s="25"/>
    </row>
    <row r="37" spans="2:19" ht="16.5" thickBot="1">
      <c r="B37" s="52" t="s">
        <v>56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4"/>
      <c r="Q37" s="25"/>
      <c r="R37" s="25"/>
      <c r="S37" s="25"/>
    </row>
    <row r="38" spans="2:19" ht="95.25" customHeight="1" thickBot="1">
      <c r="B38" s="3" t="s">
        <v>57</v>
      </c>
      <c r="C38" s="4" t="s">
        <v>61</v>
      </c>
      <c r="D38" s="10" t="s">
        <v>58</v>
      </c>
      <c r="E38" s="6">
        <f t="shared" ref="E38:E40" si="21">SUM(G38,I38,K38,M38)</f>
        <v>584.6</v>
      </c>
      <c r="F38" s="6">
        <f t="shared" ref="F38:F40" si="22">SUM(H38,J38,L38,N38)</f>
        <v>584.6</v>
      </c>
      <c r="G38" s="6">
        <v>0</v>
      </c>
      <c r="H38" s="6">
        <v>0</v>
      </c>
      <c r="I38" s="6">
        <v>0</v>
      </c>
      <c r="J38" s="6">
        <v>0</v>
      </c>
      <c r="K38" s="6">
        <v>584.6</v>
      </c>
      <c r="L38" s="6">
        <v>584.6</v>
      </c>
      <c r="M38" s="6">
        <v>0</v>
      </c>
      <c r="N38" s="6">
        <v>0</v>
      </c>
      <c r="O38" s="7" t="s">
        <v>59</v>
      </c>
      <c r="P38" s="7">
        <v>90</v>
      </c>
      <c r="Q38" s="7">
        <v>90</v>
      </c>
      <c r="R38" s="7">
        <f t="shared" ref="R38:R40" si="23">Q38/P38*100</f>
        <v>100</v>
      </c>
      <c r="S38" s="25"/>
    </row>
    <row r="39" spans="2:19" ht="95.25" customHeight="1" thickBot="1">
      <c r="B39" s="3" t="s">
        <v>60</v>
      </c>
      <c r="C39" s="4" t="s">
        <v>139</v>
      </c>
      <c r="D39" s="10" t="s">
        <v>58</v>
      </c>
      <c r="E39" s="6">
        <f t="shared" si="21"/>
        <v>6606.4</v>
      </c>
      <c r="F39" s="6">
        <f t="shared" si="22"/>
        <v>6606.4</v>
      </c>
      <c r="G39" s="6">
        <v>0</v>
      </c>
      <c r="H39" s="6">
        <v>0</v>
      </c>
      <c r="I39" s="6">
        <v>3000</v>
      </c>
      <c r="J39" s="6">
        <v>3000</v>
      </c>
      <c r="K39" s="6">
        <v>3606.4</v>
      </c>
      <c r="L39" s="6">
        <v>3606.4</v>
      </c>
      <c r="M39" s="6">
        <v>0</v>
      </c>
      <c r="N39" s="6">
        <v>0</v>
      </c>
      <c r="O39" s="7" t="s">
        <v>59</v>
      </c>
      <c r="P39" s="7">
        <v>90</v>
      </c>
      <c r="Q39" s="7">
        <v>90</v>
      </c>
      <c r="R39" s="7">
        <f t="shared" si="23"/>
        <v>100</v>
      </c>
      <c r="S39" s="25"/>
    </row>
    <row r="40" spans="2:19" ht="95.25" customHeight="1" thickBot="1">
      <c r="B40" s="3" t="s">
        <v>62</v>
      </c>
      <c r="C40" s="4" t="s">
        <v>140</v>
      </c>
      <c r="D40" s="10" t="s">
        <v>58</v>
      </c>
      <c r="E40" s="6">
        <f t="shared" si="21"/>
        <v>1592</v>
      </c>
      <c r="F40" s="6">
        <f t="shared" si="22"/>
        <v>1592</v>
      </c>
      <c r="G40" s="6">
        <v>0</v>
      </c>
      <c r="H40" s="6">
        <v>0</v>
      </c>
      <c r="I40" s="6">
        <v>0</v>
      </c>
      <c r="J40" s="6">
        <v>0</v>
      </c>
      <c r="K40" s="6">
        <v>1592</v>
      </c>
      <c r="L40" s="6">
        <v>1592</v>
      </c>
      <c r="M40" s="6">
        <v>0</v>
      </c>
      <c r="N40" s="6">
        <v>0</v>
      </c>
      <c r="O40" s="7" t="s">
        <v>59</v>
      </c>
      <c r="P40" s="7">
        <v>90</v>
      </c>
      <c r="Q40" s="7">
        <v>90</v>
      </c>
      <c r="R40" s="7">
        <f t="shared" si="23"/>
        <v>100</v>
      </c>
      <c r="S40" s="25"/>
    </row>
    <row r="41" spans="2:19" ht="16.5" customHeight="1" thickBot="1">
      <c r="B41" s="50" t="s">
        <v>55</v>
      </c>
      <c r="C41" s="51"/>
      <c r="D41" s="11" t="s">
        <v>31</v>
      </c>
      <c r="E41" s="12">
        <f t="shared" ref="E41:N41" si="24">SUM(E38:E40)</f>
        <v>8783</v>
      </c>
      <c r="F41" s="12">
        <f t="shared" si="24"/>
        <v>8783</v>
      </c>
      <c r="G41" s="12">
        <f t="shared" si="24"/>
        <v>0</v>
      </c>
      <c r="H41" s="12">
        <f t="shared" si="24"/>
        <v>0</v>
      </c>
      <c r="I41" s="12">
        <f t="shared" si="24"/>
        <v>3000</v>
      </c>
      <c r="J41" s="12">
        <f t="shared" si="24"/>
        <v>3000</v>
      </c>
      <c r="K41" s="12">
        <f t="shared" si="24"/>
        <v>5783</v>
      </c>
      <c r="L41" s="12">
        <f t="shared" si="24"/>
        <v>5783</v>
      </c>
      <c r="M41" s="12">
        <f t="shared" si="24"/>
        <v>0</v>
      </c>
      <c r="N41" s="12">
        <f t="shared" si="24"/>
        <v>0</v>
      </c>
      <c r="O41" s="11" t="s">
        <v>31</v>
      </c>
      <c r="P41" s="11"/>
      <c r="Q41" s="25"/>
      <c r="R41" s="25"/>
      <c r="S41" s="25"/>
    </row>
    <row r="42" spans="2:19" ht="16.5" customHeight="1" thickBot="1">
      <c r="B42" s="52" t="s">
        <v>63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4"/>
      <c r="Q42" s="25"/>
      <c r="R42" s="25"/>
      <c r="S42" s="25"/>
    </row>
    <row r="43" spans="2:19" ht="64.5" thickBot="1">
      <c r="B43" s="3" t="s">
        <v>64</v>
      </c>
      <c r="C43" s="4" t="s">
        <v>65</v>
      </c>
      <c r="D43" s="5" t="s">
        <v>66</v>
      </c>
      <c r="E43" s="6">
        <f t="shared" ref="E43:F44" si="25">SUM(G43,I43,K43,M43)</f>
        <v>47816.2</v>
      </c>
      <c r="F43" s="6">
        <f t="shared" si="25"/>
        <v>47816.2</v>
      </c>
      <c r="G43" s="6">
        <v>0</v>
      </c>
      <c r="H43" s="6">
        <v>0</v>
      </c>
      <c r="I43" s="6">
        <v>32166.5</v>
      </c>
      <c r="J43" s="6">
        <v>32166.5</v>
      </c>
      <c r="K43" s="6">
        <v>15649.699999999999</v>
      </c>
      <c r="L43" s="6">
        <v>15649.699999999999</v>
      </c>
      <c r="M43" s="6">
        <v>0</v>
      </c>
      <c r="N43" s="6">
        <v>0</v>
      </c>
      <c r="O43" s="7" t="s">
        <v>67</v>
      </c>
      <c r="P43" s="7">
        <v>85</v>
      </c>
      <c r="Q43" s="7">
        <v>85</v>
      </c>
      <c r="R43" s="7">
        <f>Q43/P43*100</f>
        <v>100</v>
      </c>
      <c r="S43" s="25"/>
    </row>
    <row r="44" spans="2:19" ht="64.5" thickBot="1">
      <c r="B44" s="3" t="s">
        <v>68</v>
      </c>
      <c r="C44" s="4" t="s">
        <v>69</v>
      </c>
      <c r="D44" s="5" t="s">
        <v>66</v>
      </c>
      <c r="E44" s="6">
        <f t="shared" si="25"/>
        <v>8935.6</v>
      </c>
      <c r="F44" s="6">
        <f t="shared" si="25"/>
        <v>8935.6</v>
      </c>
      <c r="G44" s="6">
        <v>0</v>
      </c>
      <c r="H44" s="6">
        <v>0</v>
      </c>
      <c r="I44" s="6">
        <v>0</v>
      </c>
      <c r="J44" s="6">
        <v>0</v>
      </c>
      <c r="K44" s="6">
        <v>8935.6</v>
      </c>
      <c r="L44" s="6">
        <v>8935.6</v>
      </c>
      <c r="M44" s="6">
        <v>0</v>
      </c>
      <c r="N44" s="6">
        <v>0</v>
      </c>
      <c r="O44" s="7" t="s">
        <v>70</v>
      </c>
      <c r="P44" s="7">
        <v>85</v>
      </c>
      <c r="Q44" s="7">
        <v>85</v>
      </c>
      <c r="R44" s="7">
        <f t="shared" ref="R44" si="26">Q44/P44*100</f>
        <v>100</v>
      </c>
      <c r="S44" s="25"/>
    </row>
    <row r="45" spans="2:19" ht="64.5" thickBot="1">
      <c r="B45" s="3" t="s">
        <v>71</v>
      </c>
      <c r="C45" s="4" t="s">
        <v>146</v>
      </c>
      <c r="D45" s="5" t="s">
        <v>66</v>
      </c>
      <c r="E45" s="6">
        <f t="shared" ref="E45:E49" si="27">SUM(G45,I45,K45,M45)</f>
        <v>5801.7</v>
      </c>
      <c r="F45" s="6">
        <f t="shared" ref="F45:F49" si="28">SUM(H45,J45,L45,N45)</f>
        <v>5801.7</v>
      </c>
      <c r="G45" s="6">
        <v>0</v>
      </c>
      <c r="H45" s="6">
        <v>0</v>
      </c>
      <c r="I45" s="6">
        <v>0</v>
      </c>
      <c r="J45" s="6">
        <v>0</v>
      </c>
      <c r="K45" s="6">
        <v>5801.7</v>
      </c>
      <c r="L45" s="6">
        <v>5801.7</v>
      </c>
      <c r="M45" s="6">
        <v>0</v>
      </c>
      <c r="N45" s="6">
        <v>0</v>
      </c>
      <c r="O45" s="7" t="s">
        <v>70</v>
      </c>
      <c r="P45" s="7">
        <v>85</v>
      </c>
      <c r="Q45" s="7">
        <v>85</v>
      </c>
      <c r="R45" s="7">
        <f t="shared" ref="R45:R46" si="29">Q45/P45*100</f>
        <v>100</v>
      </c>
      <c r="S45" s="25"/>
    </row>
    <row r="46" spans="2:19" ht="64.5" thickBot="1">
      <c r="B46" s="3" t="s">
        <v>72</v>
      </c>
      <c r="C46" s="4" t="s">
        <v>74</v>
      </c>
      <c r="D46" s="5" t="s">
        <v>66</v>
      </c>
      <c r="E46" s="6">
        <f t="shared" si="27"/>
        <v>31498.1</v>
      </c>
      <c r="F46" s="6">
        <f t="shared" si="28"/>
        <v>31498.1</v>
      </c>
      <c r="G46" s="6">
        <v>0</v>
      </c>
      <c r="H46" s="6">
        <v>0</v>
      </c>
      <c r="I46" s="6">
        <v>0</v>
      </c>
      <c r="J46" s="6">
        <v>0</v>
      </c>
      <c r="K46" s="6">
        <v>31498.1</v>
      </c>
      <c r="L46" s="6">
        <v>31498.1</v>
      </c>
      <c r="M46" s="6">
        <v>0</v>
      </c>
      <c r="N46" s="6">
        <v>0</v>
      </c>
      <c r="O46" s="7" t="s">
        <v>70</v>
      </c>
      <c r="P46" s="7">
        <v>85</v>
      </c>
      <c r="Q46" s="7">
        <v>85</v>
      </c>
      <c r="R46" s="7">
        <f t="shared" si="29"/>
        <v>100</v>
      </c>
      <c r="S46" s="25"/>
    </row>
    <row r="47" spans="2:19" ht="64.5" thickBot="1">
      <c r="B47" s="3" t="s">
        <v>73</v>
      </c>
      <c r="C47" s="10" t="s">
        <v>155</v>
      </c>
      <c r="D47" s="5" t="s">
        <v>66</v>
      </c>
      <c r="E47" s="6">
        <f t="shared" si="27"/>
        <v>10627.2</v>
      </c>
      <c r="F47" s="6">
        <f t="shared" si="28"/>
        <v>10627.2</v>
      </c>
      <c r="G47" s="6">
        <v>0</v>
      </c>
      <c r="H47" s="6">
        <v>0</v>
      </c>
      <c r="I47" s="6">
        <v>0</v>
      </c>
      <c r="J47" s="6">
        <v>0</v>
      </c>
      <c r="K47" s="6">
        <v>10627.2</v>
      </c>
      <c r="L47" s="6">
        <v>10627.2</v>
      </c>
      <c r="M47" s="6">
        <v>0</v>
      </c>
      <c r="N47" s="6">
        <v>0</v>
      </c>
      <c r="O47" s="7" t="s">
        <v>76</v>
      </c>
      <c r="P47" s="7">
        <v>90</v>
      </c>
      <c r="Q47" s="7">
        <v>90</v>
      </c>
      <c r="R47" s="7">
        <v>100</v>
      </c>
      <c r="S47" s="25"/>
    </row>
    <row r="48" spans="2:19" ht="64.5" thickBot="1">
      <c r="B48" s="3" t="s">
        <v>75</v>
      </c>
      <c r="C48" s="10" t="s">
        <v>78</v>
      </c>
      <c r="D48" s="5" t="s">
        <v>66</v>
      </c>
      <c r="E48" s="6">
        <f t="shared" si="27"/>
        <v>2137.5</v>
      </c>
      <c r="F48" s="6">
        <f t="shared" si="28"/>
        <v>2137.5</v>
      </c>
      <c r="G48" s="6">
        <v>0</v>
      </c>
      <c r="H48" s="6">
        <v>0</v>
      </c>
      <c r="I48" s="6">
        <v>0</v>
      </c>
      <c r="J48" s="6">
        <v>0</v>
      </c>
      <c r="K48" s="6">
        <v>2137.5</v>
      </c>
      <c r="L48" s="6">
        <v>2137.5</v>
      </c>
      <c r="M48" s="6">
        <v>0</v>
      </c>
      <c r="N48" s="6">
        <v>0</v>
      </c>
      <c r="O48" s="7" t="s">
        <v>70</v>
      </c>
      <c r="P48" s="7">
        <v>85</v>
      </c>
      <c r="Q48" s="7">
        <v>85</v>
      </c>
      <c r="R48" s="7">
        <f t="shared" ref="R48:R49" si="30">Q48/P48*100</f>
        <v>100</v>
      </c>
      <c r="S48" s="25"/>
    </row>
    <row r="49" spans="2:19" ht="64.5" thickBot="1">
      <c r="B49" s="3" t="s">
        <v>77</v>
      </c>
      <c r="C49" s="10" t="s">
        <v>79</v>
      </c>
      <c r="D49" s="5" t="s">
        <v>66</v>
      </c>
      <c r="E49" s="6">
        <f t="shared" si="27"/>
        <v>235.1</v>
      </c>
      <c r="F49" s="6">
        <f t="shared" si="28"/>
        <v>235.1</v>
      </c>
      <c r="G49" s="6">
        <v>0</v>
      </c>
      <c r="H49" s="6">
        <v>0</v>
      </c>
      <c r="I49" s="6">
        <v>0</v>
      </c>
      <c r="J49" s="6">
        <v>0</v>
      </c>
      <c r="K49" s="6">
        <v>235.1</v>
      </c>
      <c r="L49" s="6">
        <v>235.1</v>
      </c>
      <c r="M49" s="6">
        <v>0</v>
      </c>
      <c r="N49" s="6">
        <v>0</v>
      </c>
      <c r="O49" s="13" t="s">
        <v>76</v>
      </c>
      <c r="P49" s="7">
        <v>90</v>
      </c>
      <c r="Q49" s="7">
        <v>90</v>
      </c>
      <c r="R49" s="7">
        <f t="shared" si="30"/>
        <v>100</v>
      </c>
      <c r="S49" s="25"/>
    </row>
    <row r="50" spans="2:19" ht="16.5" thickBot="1">
      <c r="B50" s="3"/>
      <c r="C50" s="10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13"/>
      <c r="P50" s="7"/>
      <c r="Q50" s="7"/>
      <c r="R50" s="7"/>
      <c r="S50" s="25"/>
    </row>
    <row r="51" spans="2:19" ht="16.5" customHeight="1" thickBot="1">
      <c r="B51" s="50" t="s">
        <v>55</v>
      </c>
      <c r="C51" s="51"/>
      <c r="D51" s="24" t="s">
        <v>31</v>
      </c>
      <c r="E51" s="9">
        <f>SUM(E43:E50)</f>
        <v>107051.4</v>
      </c>
      <c r="F51" s="9">
        <f t="shared" ref="F51:N51" si="31">SUM(F43:F50)</f>
        <v>107051.4</v>
      </c>
      <c r="G51" s="9">
        <f t="shared" si="31"/>
        <v>0</v>
      </c>
      <c r="H51" s="9">
        <f t="shared" si="31"/>
        <v>0</v>
      </c>
      <c r="I51" s="9">
        <f t="shared" si="31"/>
        <v>32166.5</v>
      </c>
      <c r="J51" s="9">
        <f t="shared" si="31"/>
        <v>32166.5</v>
      </c>
      <c r="K51" s="9">
        <f t="shared" si="31"/>
        <v>74884.900000000009</v>
      </c>
      <c r="L51" s="9">
        <f t="shared" si="31"/>
        <v>74884.900000000009</v>
      </c>
      <c r="M51" s="9">
        <f t="shared" si="31"/>
        <v>0</v>
      </c>
      <c r="N51" s="9">
        <f t="shared" si="31"/>
        <v>0</v>
      </c>
      <c r="O51" s="24" t="s">
        <v>31</v>
      </c>
      <c r="P51" s="24"/>
      <c r="Q51" s="14"/>
      <c r="R51" s="14"/>
      <c r="S51" s="14"/>
    </row>
    <row r="52" spans="2:19" ht="16.5" thickBot="1">
      <c r="B52" s="55" t="s">
        <v>80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14"/>
      <c r="R52" s="14"/>
      <c r="S52" s="14"/>
    </row>
    <row r="53" spans="2:19" ht="90.75" thickBot="1">
      <c r="B53" s="3" t="s">
        <v>81</v>
      </c>
      <c r="C53" s="4" t="s">
        <v>82</v>
      </c>
      <c r="D53" s="5" t="s">
        <v>83</v>
      </c>
      <c r="E53" s="6">
        <f>SUM(G53,I53,K53,M53)</f>
        <v>10878.6</v>
      </c>
      <c r="F53" s="6">
        <f>SUM(H53,J53,L53,N53)</f>
        <v>10878.6</v>
      </c>
      <c r="G53" s="6">
        <v>0</v>
      </c>
      <c r="H53" s="6">
        <v>0</v>
      </c>
      <c r="I53" s="6">
        <v>2246.5</v>
      </c>
      <c r="J53" s="6">
        <v>2246.5</v>
      </c>
      <c r="K53" s="6">
        <v>8632.1</v>
      </c>
      <c r="L53" s="6">
        <v>8632.1</v>
      </c>
      <c r="M53" s="6">
        <v>0</v>
      </c>
      <c r="N53" s="6">
        <v>0</v>
      </c>
      <c r="O53" s="7" t="s">
        <v>84</v>
      </c>
      <c r="P53" s="7">
        <v>100</v>
      </c>
      <c r="Q53" s="7">
        <v>100</v>
      </c>
      <c r="R53" s="7">
        <v>100</v>
      </c>
      <c r="S53" s="14"/>
    </row>
    <row r="54" spans="2:19" ht="90.75" thickBot="1">
      <c r="B54" s="3" t="s">
        <v>85</v>
      </c>
      <c r="C54" s="4" t="s">
        <v>86</v>
      </c>
      <c r="D54" s="5" t="s">
        <v>83</v>
      </c>
      <c r="E54" s="6">
        <f>SUM(G54,I54,K54,M54)</f>
        <v>348.4</v>
      </c>
      <c r="F54" s="6">
        <f>SUM(H54,J54,L54,N54)</f>
        <v>348.4</v>
      </c>
      <c r="G54" s="6">
        <v>0</v>
      </c>
      <c r="H54" s="6">
        <v>0</v>
      </c>
      <c r="I54" s="6">
        <v>0</v>
      </c>
      <c r="J54" s="6">
        <v>0</v>
      </c>
      <c r="K54" s="6">
        <v>348.4</v>
      </c>
      <c r="L54" s="6">
        <v>348.4</v>
      </c>
      <c r="M54" s="6">
        <v>0</v>
      </c>
      <c r="N54" s="6">
        <v>0</v>
      </c>
      <c r="O54" s="7" t="s">
        <v>84</v>
      </c>
      <c r="P54" s="7">
        <v>100</v>
      </c>
      <c r="Q54" s="7">
        <v>100</v>
      </c>
      <c r="R54" s="7">
        <v>100</v>
      </c>
      <c r="S54" s="14"/>
    </row>
    <row r="55" spans="2:19" ht="16.5" customHeight="1" thickBot="1">
      <c r="B55" s="50" t="s">
        <v>55</v>
      </c>
      <c r="C55" s="51"/>
      <c r="D55" s="24" t="s">
        <v>31</v>
      </c>
      <c r="E55" s="9">
        <f>SUM(E53:E54)</f>
        <v>11227</v>
      </c>
      <c r="F55" s="9">
        <f t="shared" ref="F55:N55" si="32">SUM(F53:F54)</f>
        <v>11227</v>
      </c>
      <c r="G55" s="9">
        <f t="shared" si="32"/>
        <v>0</v>
      </c>
      <c r="H55" s="9">
        <f t="shared" si="32"/>
        <v>0</v>
      </c>
      <c r="I55" s="9">
        <f t="shared" si="32"/>
        <v>2246.5</v>
      </c>
      <c r="J55" s="9">
        <f t="shared" si="32"/>
        <v>2246.5</v>
      </c>
      <c r="K55" s="9">
        <f t="shared" si="32"/>
        <v>8980.5</v>
      </c>
      <c r="L55" s="9">
        <f t="shared" si="32"/>
        <v>8980.5</v>
      </c>
      <c r="M55" s="9">
        <f t="shared" si="32"/>
        <v>0</v>
      </c>
      <c r="N55" s="9">
        <f t="shared" si="32"/>
        <v>0</v>
      </c>
      <c r="O55" s="24" t="s">
        <v>31</v>
      </c>
      <c r="P55" s="24"/>
      <c r="Q55" s="14"/>
      <c r="R55" s="14"/>
      <c r="S55" s="14"/>
    </row>
    <row r="56" spans="2:19" ht="19.5" customHeight="1" thickBot="1">
      <c r="B56" s="41" t="s">
        <v>87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15"/>
      <c r="Q56" s="14"/>
      <c r="R56" s="14"/>
      <c r="S56" s="14"/>
    </row>
    <row r="57" spans="2:19" ht="91.5" customHeight="1" thickBot="1">
      <c r="B57" s="3" t="s">
        <v>88</v>
      </c>
      <c r="C57" s="4" t="s">
        <v>89</v>
      </c>
      <c r="D57" s="4" t="s">
        <v>90</v>
      </c>
      <c r="E57" s="6">
        <f t="shared" ref="E57:F62" si="33">SUM(G57,I57,K57,M57)</f>
        <v>2486</v>
      </c>
      <c r="F57" s="6">
        <f t="shared" si="33"/>
        <v>2486</v>
      </c>
      <c r="G57" s="6">
        <v>0</v>
      </c>
      <c r="H57" s="6">
        <v>0</v>
      </c>
      <c r="I57" s="6">
        <v>0</v>
      </c>
      <c r="J57" s="6">
        <v>0</v>
      </c>
      <c r="K57" s="6">
        <v>2486</v>
      </c>
      <c r="L57" s="6">
        <v>2486</v>
      </c>
      <c r="M57" s="6">
        <v>0</v>
      </c>
      <c r="N57" s="6">
        <v>0</v>
      </c>
      <c r="O57" s="7" t="s">
        <v>92</v>
      </c>
      <c r="P57" s="16">
        <v>90</v>
      </c>
      <c r="Q57" s="16">
        <v>90</v>
      </c>
      <c r="R57" s="16">
        <f t="shared" ref="R57:R62" si="34">Q57/P57*100</f>
        <v>100</v>
      </c>
      <c r="S57" s="14"/>
    </row>
    <row r="58" spans="2:19" ht="91.5" customHeight="1" thickBot="1">
      <c r="B58" s="3" t="s">
        <v>91</v>
      </c>
      <c r="C58" s="4" t="s">
        <v>141</v>
      </c>
      <c r="D58" s="4" t="s">
        <v>90</v>
      </c>
      <c r="E58" s="6">
        <f t="shared" ref="E58" si="35">SUM(G58,I58,K58,M58)</f>
        <v>17845.900000000001</v>
      </c>
      <c r="F58" s="6">
        <f t="shared" ref="F58" si="36">SUM(H58,J58,L58,N58)</f>
        <v>17845.900000000001</v>
      </c>
      <c r="G58" s="6">
        <v>0</v>
      </c>
      <c r="H58" s="6">
        <v>0</v>
      </c>
      <c r="I58" s="6">
        <v>210</v>
      </c>
      <c r="J58" s="6">
        <v>210</v>
      </c>
      <c r="K58" s="6">
        <v>17635.900000000001</v>
      </c>
      <c r="L58" s="6">
        <v>17635.900000000001</v>
      </c>
      <c r="M58" s="6">
        <v>0</v>
      </c>
      <c r="N58" s="6">
        <v>0</v>
      </c>
      <c r="O58" s="7" t="s">
        <v>92</v>
      </c>
      <c r="P58" s="16">
        <v>90</v>
      </c>
      <c r="Q58" s="16">
        <v>90</v>
      </c>
      <c r="R58" s="16">
        <f t="shared" si="34"/>
        <v>100</v>
      </c>
      <c r="S58" s="14"/>
    </row>
    <row r="59" spans="2:19" ht="91.5" customHeight="1" thickBot="1">
      <c r="B59" s="3" t="s">
        <v>93</v>
      </c>
      <c r="C59" s="4" t="s">
        <v>94</v>
      </c>
      <c r="D59" s="4" t="s">
        <v>90</v>
      </c>
      <c r="E59" s="6">
        <f t="shared" ref="E59:E61" si="37">SUM(G59,I59,K59,M59)</f>
        <v>741.9</v>
      </c>
      <c r="F59" s="6">
        <f t="shared" ref="F59:F61" si="38">SUM(H59,J59,L59,N59)</f>
        <v>741.9</v>
      </c>
      <c r="G59" s="6">
        <v>0</v>
      </c>
      <c r="H59" s="6">
        <v>0</v>
      </c>
      <c r="I59" s="6">
        <v>0</v>
      </c>
      <c r="J59" s="6">
        <v>0</v>
      </c>
      <c r="K59" s="6">
        <v>741.9</v>
      </c>
      <c r="L59" s="6">
        <v>741.9</v>
      </c>
      <c r="M59" s="6">
        <v>0</v>
      </c>
      <c r="N59" s="6">
        <v>0</v>
      </c>
      <c r="O59" s="7" t="s">
        <v>92</v>
      </c>
      <c r="P59" s="16">
        <v>90</v>
      </c>
      <c r="Q59" s="16">
        <v>90</v>
      </c>
      <c r="R59" s="16">
        <f t="shared" si="34"/>
        <v>100</v>
      </c>
      <c r="S59" s="14"/>
    </row>
    <row r="60" spans="2:19" ht="64.5" thickBot="1">
      <c r="B60" s="3" t="s">
        <v>95</v>
      </c>
      <c r="C60" s="4" t="s">
        <v>96</v>
      </c>
      <c r="D60" s="4" t="s">
        <v>90</v>
      </c>
      <c r="E60" s="6">
        <f t="shared" si="37"/>
        <v>1836</v>
      </c>
      <c r="F60" s="6">
        <f t="shared" si="38"/>
        <v>1836</v>
      </c>
      <c r="G60" s="6">
        <v>0</v>
      </c>
      <c r="H60" s="6">
        <v>0</v>
      </c>
      <c r="I60" s="6">
        <v>0</v>
      </c>
      <c r="J60" s="6">
        <v>0</v>
      </c>
      <c r="K60" s="6">
        <v>1836</v>
      </c>
      <c r="L60" s="6">
        <v>1836</v>
      </c>
      <c r="M60" s="6">
        <v>0</v>
      </c>
      <c r="N60" s="6">
        <v>0</v>
      </c>
      <c r="O60" s="7" t="s">
        <v>92</v>
      </c>
      <c r="P60" s="16">
        <v>90</v>
      </c>
      <c r="Q60" s="16">
        <v>90</v>
      </c>
      <c r="R60" s="16">
        <f t="shared" si="34"/>
        <v>100</v>
      </c>
      <c r="S60" s="16"/>
    </row>
    <row r="61" spans="2:19" ht="64.5" thickBot="1">
      <c r="B61" s="3" t="s">
        <v>144</v>
      </c>
      <c r="C61" s="4" t="s">
        <v>142</v>
      </c>
      <c r="D61" s="4" t="s">
        <v>90</v>
      </c>
      <c r="E61" s="6">
        <f t="shared" si="37"/>
        <v>2003.6</v>
      </c>
      <c r="F61" s="6">
        <f t="shared" si="38"/>
        <v>2003.6</v>
      </c>
      <c r="G61" s="6">
        <v>0</v>
      </c>
      <c r="H61" s="6">
        <v>0</v>
      </c>
      <c r="I61" s="6">
        <v>0</v>
      </c>
      <c r="J61" s="6">
        <v>0</v>
      </c>
      <c r="K61" s="6">
        <v>2003.6</v>
      </c>
      <c r="L61" s="6">
        <v>2003.6</v>
      </c>
      <c r="M61" s="6">
        <v>0</v>
      </c>
      <c r="N61" s="6">
        <v>0</v>
      </c>
      <c r="O61" s="7" t="s">
        <v>92</v>
      </c>
      <c r="P61" s="16">
        <v>90</v>
      </c>
      <c r="Q61" s="16">
        <v>90</v>
      </c>
      <c r="R61" s="16">
        <f t="shared" si="34"/>
        <v>100</v>
      </c>
      <c r="S61" s="16"/>
    </row>
    <row r="62" spans="2:19" ht="64.5" thickBot="1">
      <c r="B62" s="3" t="s">
        <v>145</v>
      </c>
      <c r="C62" s="4" t="s">
        <v>143</v>
      </c>
      <c r="D62" s="4" t="s">
        <v>90</v>
      </c>
      <c r="E62" s="6">
        <f t="shared" si="33"/>
        <v>597.09999999999991</v>
      </c>
      <c r="F62" s="6">
        <f t="shared" si="33"/>
        <v>597.09999999999991</v>
      </c>
      <c r="G62" s="6">
        <v>500</v>
      </c>
      <c r="H62" s="6">
        <v>500</v>
      </c>
      <c r="I62" s="6">
        <v>88.3</v>
      </c>
      <c r="J62" s="6">
        <v>88.3</v>
      </c>
      <c r="K62" s="6">
        <v>8.8000000000000007</v>
      </c>
      <c r="L62" s="6">
        <v>8.8000000000000007</v>
      </c>
      <c r="M62" s="6">
        <v>0</v>
      </c>
      <c r="N62" s="6">
        <v>0</v>
      </c>
      <c r="O62" s="7" t="s">
        <v>92</v>
      </c>
      <c r="P62" s="16">
        <v>90</v>
      </c>
      <c r="Q62" s="16">
        <v>90</v>
      </c>
      <c r="R62" s="16">
        <f t="shared" si="34"/>
        <v>100</v>
      </c>
      <c r="S62" s="16"/>
    </row>
    <row r="63" spans="2:19" ht="16.5" customHeight="1" thickBot="1">
      <c r="B63" s="50" t="s">
        <v>55</v>
      </c>
      <c r="C63" s="51"/>
      <c r="D63" s="24" t="s">
        <v>31</v>
      </c>
      <c r="E63" s="9">
        <f t="shared" ref="E63:N63" si="39">SUM(E57:E62)</f>
        <v>25510.5</v>
      </c>
      <c r="F63" s="9">
        <f t="shared" si="39"/>
        <v>25510.5</v>
      </c>
      <c r="G63" s="9">
        <f t="shared" si="39"/>
        <v>500</v>
      </c>
      <c r="H63" s="9">
        <f t="shared" si="39"/>
        <v>500</v>
      </c>
      <c r="I63" s="9">
        <f t="shared" si="39"/>
        <v>298.3</v>
      </c>
      <c r="J63" s="9">
        <f t="shared" si="39"/>
        <v>298.3</v>
      </c>
      <c r="K63" s="9">
        <f t="shared" si="39"/>
        <v>24712.2</v>
      </c>
      <c r="L63" s="9">
        <f t="shared" si="39"/>
        <v>24712.2</v>
      </c>
      <c r="M63" s="9">
        <f t="shared" si="39"/>
        <v>0</v>
      </c>
      <c r="N63" s="9">
        <f t="shared" si="39"/>
        <v>0</v>
      </c>
      <c r="O63" s="24" t="s">
        <v>31</v>
      </c>
      <c r="P63" s="24"/>
      <c r="Q63" s="14"/>
      <c r="R63" s="14"/>
      <c r="S63" s="14"/>
    </row>
    <row r="64" spans="2:19" ht="16.5" thickBot="1">
      <c r="B64" s="41" t="s">
        <v>97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14"/>
      <c r="R64" s="14"/>
      <c r="S64" s="14"/>
    </row>
    <row r="65" spans="2:19" ht="64.5" thickBot="1">
      <c r="B65" s="3" t="s">
        <v>98</v>
      </c>
      <c r="C65" s="4" t="s">
        <v>99</v>
      </c>
      <c r="D65" s="5" t="s">
        <v>100</v>
      </c>
      <c r="E65" s="6">
        <f t="shared" ref="E65:F67" si="40">SUM(G65,I65,K65,M65)</f>
        <v>14566.8</v>
      </c>
      <c r="F65" s="6">
        <f t="shared" si="40"/>
        <v>14566.8</v>
      </c>
      <c r="G65" s="6">
        <v>0</v>
      </c>
      <c r="H65" s="6">
        <v>0</v>
      </c>
      <c r="I65" s="6">
        <v>0</v>
      </c>
      <c r="J65" s="6">
        <v>0</v>
      </c>
      <c r="K65" s="6">
        <v>14566.8</v>
      </c>
      <c r="L65" s="6">
        <v>14566.8</v>
      </c>
      <c r="M65" s="6">
        <v>0</v>
      </c>
      <c r="N65" s="6">
        <v>0</v>
      </c>
      <c r="O65" s="7" t="s">
        <v>101</v>
      </c>
      <c r="P65" s="17">
        <v>30</v>
      </c>
      <c r="Q65" s="13">
        <v>30</v>
      </c>
      <c r="R65" s="18">
        <f>Q65/P65*100</f>
        <v>100</v>
      </c>
      <c r="S65" s="14"/>
    </row>
    <row r="66" spans="2:19" ht="119.25" customHeight="1" thickBot="1">
      <c r="B66" s="3" t="s">
        <v>102</v>
      </c>
      <c r="C66" s="4" t="s">
        <v>103</v>
      </c>
      <c r="D66" s="5" t="s">
        <v>100</v>
      </c>
      <c r="E66" s="6">
        <f t="shared" si="40"/>
        <v>314</v>
      </c>
      <c r="F66" s="6">
        <f t="shared" si="40"/>
        <v>314</v>
      </c>
      <c r="G66" s="6">
        <v>0</v>
      </c>
      <c r="H66" s="6">
        <v>0</v>
      </c>
      <c r="I66" s="6">
        <v>0</v>
      </c>
      <c r="J66" s="6">
        <v>0</v>
      </c>
      <c r="K66" s="6">
        <v>314</v>
      </c>
      <c r="L66" s="6">
        <v>314</v>
      </c>
      <c r="M66" s="6">
        <v>0</v>
      </c>
      <c r="N66" s="6">
        <v>0</v>
      </c>
      <c r="O66" s="7" t="s">
        <v>104</v>
      </c>
      <c r="P66" s="17">
        <v>90</v>
      </c>
      <c r="Q66" s="13">
        <v>90</v>
      </c>
      <c r="R66" s="18">
        <f>Q66/P66*100</f>
        <v>100</v>
      </c>
      <c r="S66" s="14"/>
    </row>
    <row r="67" spans="2:19" ht="64.5" thickBot="1">
      <c r="B67" s="3" t="s">
        <v>105</v>
      </c>
      <c r="C67" s="4" t="s">
        <v>106</v>
      </c>
      <c r="D67" s="5" t="s">
        <v>100</v>
      </c>
      <c r="E67" s="6">
        <f t="shared" si="40"/>
        <v>6000</v>
      </c>
      <c r="F67" s="6">
        <f t="shared" si="40"/>
        <v>6000</v>
      </c>
      <c r="G67" s="6">
        <v>0</v>
      </c>
      <c r="H67" s="6">
        <v>0</v>
      </c>
      <c r="I67" s="6">
        <v>0</v>
      </c>
      <c r="J67" s="6">
        <v>0</v>
      </c>
      <c r="K67" s="6">
        <v>6000</v>
      </c>
      <c r="L67" s="6">
        <v>6000</v>
      </c>
      <c r="M67" s="6">
        <v>0</v>
      </c>
      <c r="N67" s="6">
        <v>0</v>
      </c>
      <c r="O67" s="7" t="s">
        <v>104</v>
      </c>
      <c r="P67" s="17">
        <v>90</v>
      </c>
      <c r="Q67" s="13">
        <v>90</v>
      </c>
      <c r="R67" s="18">
        <f>Q67/P67*100</f>
        <v>100</v>
      </c>
      <c r="S67" s="14"/>
    </row>
    <row r="68" spans="2:19" ht="16.5" customHeight="1" thickBot="1">
      <c r="B68" s="50" t="s">
        <v>55</v>
      </c>
      <c r="C68" s="51"/>
      <c r="D68" s="24" t="s">
        <v>31</v>
      </c>
      <c r="E68" s="9">
        <f>SUM(E65:E67)</f>
        <v>20880.8</v>
      </c>
      <c r="F68" s="9">
        <f t="shared" ref="F68:N68" si="41">SUM(F65:F67)</f>
        <v>20880.8</v>
      </c>
      <c r="G68" s="9">
        <f t="shared" si="41"/>
        <v>0</v>
      </c>
      <c r="H68" s="9">
        <f t="shared" si="41"/>
        <v>0</v>
      </c>
      <c r="I68" s="9">
        <f t="shared" si="41"/>
        <v>0</v>
      </c>
      <c r="J68" s="9">
        <f t="shared" si="41"/>
        <v>0</v>
      </c>
      <c r="K68" s="9">
        <f t="shared" si="41"/>
        <v>20880.8</v>
      </c>
      <c r="L68" s="9">
        <f t="shared" si="41"/>
        <v>20880.8</v>
      </c>
      <c r="M68" s="9">
        <f t="shared" si="41"/>
        <v>0</v>
      </c>
      <c r="N68" s="9">
        <f t="shared" si="41"/>
        <v>0</v>
      </c>
      <c r="O68" s="24" t="s">
        <v>31</v>
      </c>
      <c r="P68" s="24"/>
      <c r="Q68" s="14"/>
      <c r="R68" s="14"/>
      <c r="S68" s="14"/>
    </row>
    <row r="69" spans="2:19" ht="16.5" thickBot="1">
      <c r="B69" s="41" t="s">
        <v>107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14"/>
      <c r="R69" s="14"/>
      <c r="S69" s="14"/>
    </row>
    <row r="70" spans="2:19" ht="128.25" thickBot="1">
      <c r="B70" s="3" t="s">
        <v>108</v>
      </c>
      <c r="C70" s="4" t="s">
        <v>109</v>
      </c>
      <c r="D70" s="5" t="s">
        <v>110</v>
      </c>
      <c r="E70" s="6">
        <f>SUM(K70,I70,M70,G70:G70)</f>
        <v>12063.099999999999</v>
      </c>
      <c r="F70" s="6">
        <f>SUM(L70,J70,N70,H70:H70)</f>
        <v>12063.099999999999</v>
      </c>
      <c r="G70" s="6">
        <v>0</v>
      </c>
      <c r="H70" s="6">
        <v>0</v>
      </c>
      <c r="I70" s="6">
        <v>477.3</v>
      </c>
      <c r="J70" s="6">
        <v>477.3</v>
      </c>
      <c r="K70" s="6">
        <v>11585.8</v>
      </c>
      <c r="L70" s="6">
        <v>11585.8</v>
      </c>
      <c r="M70" s="6">
        <v>0</v>
      </c>
      <c r="N70" s="6">
        <v>0</v>
      </c>
      <c r="O70" s="7" t="s">
        <v>111</v>
      </c>
      <c r="P70" s="17">
        <v>95</v>
      </c>
      <c r="Q70" s="13">
        <v>95</v>
      </c>
      <c r="R70" s="18">
        <f>Q70/P70*100</f>
        <v>100</v>
      </c>
      <c r="S70" s="14"/>
    </row>
    <row r="71" spans="2:19" ht="128.25" thickBot="1">
      <c r="B71" s="3" t="s">
        <v>112</v>
      </c>
      <c r="C71" s="10" t="s">
        <v>113</v>
      </c>
      <c r="D71" s="5" t="s">
        <v>110</v>
      </c>
      <c r="E71" s="6">
        <f>SUM(K71,I71,M71,G71:G71)</f>
        <v>463.1</v>
      </c>
      <c r="F71" s="6">
        <f>SUM(L71,J71,N71,H71:H71)</f>
        <v>463.1</v>
      </c>
      <c r="G71" s="6">
        <v>0</v>
      </c>
      <c r="H71" s="6">
        <v>0</v>
      </c>
      <c r="I71" s="6">
        <v>0</v>
      </c>
      <c r="J71" s="6">
        <v>0</v>
      </c>
      <c r="K71" s="6">
        <v>463.1</v>
      </c>
      <c r="L71" s="6">
        <v>463.1</v>
      </c>
      <c r="M71" s="6">
        <v>0</v>
      </c>
      <c r="N71" s="6">
        <v>0</v>
      </c>
      <c r="O71" s="13" t="s">
        <v>114</v>
      </c>
      <c r="P71" s="17">
        <v>11</v>
      </c>
      <c r="Q71" s="13">
        <v>11</v>
      </c>
      <c r="R71" s="13">
        <f>P71/Q71*100</f>
        <v>100</v>
      </c>
      <c r="S71" s="14"/>
    </row>
    <row r="72" spans="2:19" ht="16.5" customHeight="1" thickBot="1">
      <c r="B72" s="50" t="s">
        <v>55</v>
      </c>
      <c r="C72" s="51"/>
      <c r="D72" s="24" t="s">
        <v>31</v>
      </c>
      <c r="E72" s="9">
        <f>SUM(E70:E71)</f>
        <v>12526.199999999999</v>
      </c>
      <c r="F72" s="9">
        <f t="shared" ref="F72:N72" si="42">SUM(F70:F71)</f>
        <v>12526.199999999999</v>
      </c>
      <c r="G72" s="9">
        <f t="shared" si="42"/>
        <v>0</v>
      </c>
      <c r="H72" s="9">
        <f t="shared" si="42"/>
        <v>0</v>
      </c>
      <c r="I72" s="9">
        <f t="shared" si="42"/>
        <v>477.3</v>
      </c>
      <c r="J72" s="9">
        <f t="shared" si="42"/>
        <v>477.3</v>
      </c>
      <c r="K72" s="9">
        <f t="shared" si="42"/>
        <v>12048.9</v>
      </c>
      <c r="L72" s="9">
        <f t="shared" si="42"/>
        <v>12048.9</v>
      </c>
      <c r="M72" s="9">
        <f t="shared" si="42"/>
        <v>0</v>
      </c>
      <c r="N72" s="9">
        <f t="shared" si="42"/>
        <v>0</v>
      </c>
      <c r="O72" s="24" t="s">
        <v>31</v>
      </c>
      <c r="P72" s="24"/>
      <c r="Q72" s="14"/>
      <c r="R72" s="14"/>
      <c r="S72" s="14"/>
    </row>
    <row r="73" spans="2:19" ht="16.5" thickBot="1">
      <c r="B73" s="41" t="s">
        <v>115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14"/>
      <c r="R73" s="14"/>
      <c r="S73" s="14"/>
    </row>
    <row r="74" spans="2:19" ht="64.5" thickBot="1">
      <c r="B74" s="3" t="s">
        <v>116</v>
      </c>
      <c r="C74" s="4" t="s">
        <v>117</v>
      </c>
      <c r="D74" s="5" t="s">
        <v>118</v>
      </c>
      <c r="E74" s="6">
        <f>SUM(G74,I74,K74,M74)</f>
        <v>59.8</v>
      </c>
      <c r="F74" s="6">
        <f>SUM(H74,J74,L74,N74)</f>
        <v>59.8</v>
      </c>
      <c r="G74" s="6">
        <v>0</v>
      </c>
      <c r="H74" s="6">
        <v>0</v>
      </c>
      <c r="I74" s="6">
        <v>0</v>
      </c>
      <c r="J74" s="6">
        <v>0</v>
      </c>
      <c r="K74" s="6">
        <v>59.8</v>
      </c>
      <c r="L74" s="6">
        <v>59.8</v>
      </c>
      <c r="M74" s="6">
        <v>0</v>
      </c>
      <c r="N74" s="6">
        <v>0</v>
      </c>
      <c r="O74" s="7" t="s">
        <v>119</v>
      </c>
      <c r="P74" s="13">
        <v>90</v>
      </c>
      <c r="Q74" s="13">
        <v>90</v>
      </c>
      <c r="R74" s="13">
        <v>100</v>
      </c>
      <c r="S74" s="13"/>
    </row>
    <row r="75" spans="2:19" ht="16.5" thickBot="1">
      <c r="B75" s="3"/>
      <c r="C75" s="4"/>
      <c r="D75" s="5"/>
      <c r="E75" s="6"/>
      <c r="F75" s="6"/>
      <c r="G75" s="6"/>
      <c r="H75" s="6"/>
      <c r="I75" s="6"/>
      <c r="J75" s="6"/>
      <c r="K75" s="6"/>
      <c r="L75" s="6"/>
      <c r="M75" s="6"/>
      <c r="N75" s="6"/>
      <c r="O75" s="13"/>
      <c r="P75" s="13"/>
      <c r="Q75" s="13"/>
      <c r="R75" s="13"/>
      <c r="S75" s="13"/>
    </row>
    <row r="76" spans="2:19" ht="16.5" customHeight="1" thickBot="1">
      <c r="B76" s="50" t="s">
        <v>55</v>
      </c>
      <c r="C76" s="51"/>
      <c r="D76" s="24" t="s">
        <v>31</v>
      </c>
      <c r="E76" s="19">
        <f>SUM(E74:E75)</f>
        <v>59.8</v>
      </c>
      <c r="F76" s="19">
        <f t="shared" ref="F76:N76" si="43">SUM(F74:F75)</f>
        <v>59.8</v>
      </c>
      <c r="G76" s="19">
        <f t="shared" si="43"/>
        <v>0</v>
      </c>
      <c r="H76" s="19">
        <f t="shared" si="43"/>
        <v>0</v>
      </c>
      <c r="I76" s="19">
        <f t="shared" si="43"/>
        <v>0</v>
      </c>
      <c r="J76" s="19">
        <f t="shared" si="43"/>
        <v>0</v>
      </c>
      <c r="K76" s="19">
        <f t="shared" si="43"/>
        <v>59.8</v>
      </c>
      <c r="L76" s="19">
        <f t="shared" si="43"/>
        <v>59.8</v>
      </c>
      <c r="M76" s="19">
        <f t="shared" si="43"/>
        <v>0</v>
      </c>
      <c r="N76" s="19">
        <f t="shared" si="43"/>
        <v>0</v>
      </c>
      <c r="O76" s="24" t="s">
        <v>31</v>
      </c>
      <c r="P76" s="24"/>
      <c r="Q76" s="14"/>
      <c r="R76" s="14"/>
      <c r="S76" s="14"/>
    </row>
    <row r="77" spans="2:19" ht="16.5" thickBot="1">
      <c r="B77" s="41" t="s">
        <v>120</v>
      </c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14"/>
      <c r="R77" s="14"/>
      <c r="S77" s="14"/>
    </row>
    <row r="78" spans="2:19" ht="220.5" customHeight="1" thickBot="1">
      <c r="B78" s="3" t="s">
        <v>121</v>
      </c>
      <c r="C78" s="4" t="s">
        <v>122</v>
      </c>
      <c r="D78" s="5" t="s">
        <v>123</v>
      </c>
      <c r="E78" s="6">
        <f>SUM(G78,I78,K78,M78)</f>
        <v>5491.5</v>
      </c>
      <c r="F78" s="6">
        <f>SUM(H78,J78,L78,N78)</f>
        <v>5491.5</v>
      </c>
      <c r="G78" s="6">
        <v>0</v>
      </c>
      <c r="H78" s="6">
        <v>0</v>
      </c>
      <c r="I78" s="6">
        <v>0</v>
      </c>
      <c r="J78" s="6">
        <v>0</v>
      </c>
      <c r="K78" s="6">
        <v>5491.5</v>
      </c>
      <c r="L78" s="6">
        <v>5491.5</v>
      </c>
      <c r="M78" s="6">
        <v>0</v>
      </c>
      <c r="N78" s="6">
        <v>0</v>
      </c>
      <c r="O78" s="7" t="s">
        <v>124</v>
      </c>
      <c r="P78" s="13">
        <v>100</v>
      </c>
      <c r="Q78" s="13">
        <v>100</v>
      </c>
      <c r="R78" s="13">
        <v>100</v>
      </c>
      <c r="S78" s="14"/>
    </row>
    <row r="79" spans="2:19" ht="22.5" customHeight="1" thickBot="1">
      <c r="B79" s="50" t="s">
        <v>55</v>
      </c>
      <c r="C79" s="51"/>
      <c r="D79" s="24" t="s">
        <v>31</v>
      </c>
      <c r="E79" s="9">
        <f>SUM(E78)</f>
        <v>5491.5</v>
      </c>
      <c r="F79" s="9">
        <f t="shared" ref="F79:N79" si="44">SUM(F78)</f>
        <v>5491.5</v>
      </c>
      <c r="G79" s="9">
        <f t="shared" si="44"/>
        <v>0</v>
      </c>
      <c r="H79" s="9">
        <f t="shared" si="44"/>
        <v>0</v>
      </c>
      <c r="I79" s="9">
        <f t="shared" si="44"/>
        <v>0</v>
      </c>
      <c r="J79" s="9">
        <f t="shared" si="44"/>
        <v>0</v>
      </c>
      <c r="K79" s="9">
        <f t="shared" si="44"/>
        <v>5491.5</v>
      </c>
      <c r="L79" s="9">
        <f t="shared" si="44"/>
        <v>5491.5</v>
      </c>
      <c r="M79" s="9">
        <f t="shared" si="44"/>
        <v>0</v>
      </c>
      <c r="N79" s="9">
        <f t="shared" si="44"/>
        <v>0</v>
      </c>
      <c r="O79" s="24" t="s">
        <v>31</v>
      </c>
      <c r="P79" s="24"/>
      <c r="Q79" s="14"/>
      <c r="R79" s="14"/>
      <c r="S79" s="14"/>
    </row>
    <row r="80" spans="2:19" ht="16.5" thickBot="1">
      <c r="B80" s="41" t="s">
        <v>125</v>
      </c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14"/>
      <c r="R80" s="14"/>
      <c r="S80" s="14"/>
    </row>
    <row r="81" spans="2:19" ht="153.75" thickBot="1">
      <c r="B81" s="3" t="s">
        <v>126</v>
      </c>
      <c r="C81" s="10" t="s">
        <v>127</v>
      </c>
      <c r="D81" s="5" t="s">
        <v>128</v>
      </c>
      <c r="E81" s="6">
        <f>SUM(G81,I81,K81,M81)</f>
        <v>632.29999999999995</v>
      </c>
      <c r="F81" s="6">
        <f>SUM(H81,J81,L81,N81)</f>
        <v>632.29999999999995</v>
      </c>
      <c r="G81" s="6">
        <v>162.19999999999999</v>
      </c>
      <c r="H81" s="6">
        <v>162.19999999999999</v>
      </c>
      <c r="I81" s="6">
        <v>239.6</v>
      </c>
      <c r="J81" s="6">
        <v>239.6</v>
      </c>
      <c r="K81" s="6">
        <v>230.5</v>
      </c>
      <c r="L81" s="6">
        <v>230.5</v>
      </c>
      <c r="M81" s="6">
        <v>0</v>
      </c>
      <c r="N81" s="6">
        <v>0</v>
      </c>
      <c r="O81" s="7" t="s">
        <v>129</v>
      </c>
      <c r="P81" s="13">
        <v>95</v>
      </c>
      <c r="Q81" s="13">
        <v>95</v>
      </c>
      <c r="R81" s="13">
        <f>Q81/P81*100</f>
        <v>100</v>
      </c>
      <c r="S81" s="14"/>
    </row>
    <row r="82" spans="2:19" ht="33.75" customHeight="1" thickBot="1">
      <c r="B82" s="50" t="s">
        <v>55</v>
      </c>
      <c r="C82" s="51"/>
      <c r="D82" s="24" t="s">
        <v>31</v>
      </c>
      <c r="E82" s="9">
        <f>SUM(E81)</f>
        <v>632.29999999999995</v>
      </c>
      <c r="F82" s="9">
        <f t="shared" ref="F82:N82" si="45">SUM(F81)</f>
        <v>632.29999999999995</v>
      </c>
      <c r="G82" s="9">
        <f t="shared" si="45"/>
        <v>162.19999999999999</v>
      </c>
      <c r="H82" s="9">
        <f t="shared" si="45"/>
        <v>162.19999999999999</v>
      </c>
      <c r="I82" s="9">
        <f t="shared" si="45"/>
        <v>239.6</v>
      </c>
      <c r="J82" s="9">
        <f t="shared" si="45"/>
        <v>239.6</v>
      </c>
      <c r="K82" s="9">
        <f t="shared" si="45"/>
        <v>230.5</v>
      </c>
      <c r="L82" s="9">
        <f t="shared" si="45"/>
        <v>230.5</v>
      </c>
      <c r="M82" s="9">
        <f t="shared" si="45"/>
        <v>0</v>
      </c>
      <c r="N82" s="9">
        <f t="shared" si="45"/>
        <v>0</v>
      </c>
      <c r="O82" s="24" t="s">
        <v>31</v>
      </c>
      <c r="P82" s="24"/>
      <c r="Q82" s="14"/>
      <c r="R82" s="14"/>
      <c r="S82" s="14"/>
    </row>
    <row r="83" spans="2:19" ht="16.5" thickBot="1">
      <c r="B83" s="41" t="s">
        <v>130</v>
      </c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14"/>
      <c r="R83" s="14"/>
      <c r="S83" s="14"/>
    </row>
    <row r="84" spans="2:19" ht="90" thickBot="1">
      <c r="B84" s="3" t="s">
        <v>131</v>
      </c>
      <c r="C84" s="10" t="s">
        <v>156</v>
      </c>
      <c r="D84" s="10" t="s">
        <v>132</v>
      </c>
      <c r="E84" s="20">
        <f t="shared" ref="E84:F84" si="46">SUM(G84,I84,K84,M84)</f>
        <v>29922.3</v>
      </c>
      <c r="F84" s="20">
        <f t="shared" si="46"/>
        <v>29922.3</v>
      </c>
      <c r="G84" s="20">
        <v>0</v>
      </c>
      <c r="H84" s="20">
        <v>0</v>
      </c>
      <c r="I84" s="20">
        <v>496.1</v>
      </c>
      <c r="J84" s="20">
        <v>496.1</v>
      </c>
      <c r="K84" s="20">
        <v>29426.2</v>
      </c>
      <c r="L84" s="20">
        <v>29426.2</v>
      </c>
      <c r="M84" s="20">
        <v>0</v>
      </c>
      <c r="N84" s="20">
        <v>0</v>
      </c>
      <c r="O84" s="13" t="s">
        <v>119</v>
      </c>
      <c r="P84" s="13">
        <v>93</v>
      </c>
      <c r="Q84" s="13">
        <v>93</v>
      </c>
      <c r="R84" s="13">
        <f>Q84/P84*100</f>
        <v>100</v>
      </c>
      <c r="S84" s="14"/>
    </row>
    <row r="85" spans="2:19" ht="26.25" customHeight="1" thickBot="1">
      <c r="B85" s="50" t="s">
        <v>55</v>
      </c>
      <c r="C85" s="51"/>
      <c r="D85" s="21" t="s">
        <v>26</v>
      </c>
      <c r="E85" s="22">
        <f t="shared" ref="E85:N85" si="47">SUM(E84:E84)</f>
        <v>29922.3</v>
      </c>
      <c r="F85" s="22">
        <f t="shared" si="47"/>
        <v>29922.3</v>
      </c>
      <c r="G85" s="22">
        <f t="shared" si="47"/>
        <v>0</v>
      </c>
      <c r="H85" s="22">
        <f t="shared" si="47"/>
        <v>0</v>
      </c>
      <c r="I85" s="22">
        <f t="shared" si="47"/>
        <v>496.1</v>
      </c>
      <c r="J85" s="22">
        <f t="shared" si="47"/>
        <v>496.1</v>
      </c>
      <c r="K85" s="22">
        <f t="shared" si="47"/>
        <v>29426.2</v>
      </c>
      <c r="L85" s="22">
        <f t="shared" si="47"/>
        <v>29426.2</v>
      </c>
      <c r="M85" s="22">
        <f t="shared" si="47"/>
        <v>0</v>
      </c>
      <c r="N85" s="22">
        <f t="shared" si="47"/>
        <v>0</v>
      </c>
      <c r="O85" s="23" t="s">
        <v>26</v>
      </c>
      <c r="P85" s="23"/>
      <c r="Q85" s="14"/>
      <c r="R85" s="14"/>
      <c r="S85" s="14"/>
    </row>
    <row r="86" spans="2:19" ht="16.5" thickBot="1">
      <c r="B86" s="41" t="s">
        <v>147</v>
      </c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14"/>
      <c r="R86" s="14"/>
      <c r="S86" s="14"/>
    </row>
    <row r="87" spans="2:19" ht="97.5" customHeight="1" thickBot="1">
      <c r="B87" s="3" t="s">
        <v>149</v>
      </c>
      <c r="C87" s="10" t="s">
        <v>153</v>
      </c>
      <c r="D87" s="10" t="s">
        <v>150</v>
      </c>
      <c r="E87" s="20">
        <f t="shared" ref="E87" si="48">SUM(G87,I87,K87,M87)</f>
        <v>563.70000000000005</v>
      </c>
      <c r="F87" s="20">
        <f t="shared" ref="F87" si="49">SUM(H87,J87,L87,N87)</f>
        <v>563.70000000000005</v>
      </c>
      <c r="G87" s="20">
        <v>0</v>
      </c>
      <c r="H87" s="20">
        <v>0</v>
      </c>
      <c r="I87" s="20">
        <v>0</v>
      </c>
      <c r="J87" s="20">
        <v>0</v>
      </c>
      <c r="K87" s="20">
        <v>563.70000000000005</v>
      </c>
      <c r="L87" s="20">
        <v>563.70000000000005</v>
      </c>
      <c r="M87" s="20">
        <v>0</v>
      </c>
      <c r="N87" s="20">
        <v>0</v>
      </c>
      <c r="O87" s="13" t="s">
        <v>151</v>
      </c>
      <c r="P87" s="13">
        <v>50</v>
      </c>
      <c r="Q87" s="13">
        <v>50</v>
      </c>
      <c r="R87" s="13">
        <f t="shared" ref="R87" si="50">Q87/P87*100</f>
        <v>100</v>
      </c>
      <c r="S87" s="14"/>
    </row>
    <row r="88" spans="2:19" ht="22.5" customHeight="1" thickBot="1">
      <c r="B88" s="50" t="s">
        <v>55</v>
      </c>
      <c r="C88" s="51"/>
      <c r="D88" s="24" t="s">
        <v>31</v>
      </c>
      <c r="E88" s="9">
        <f>SUM(E87)</f>
        <v>563.70000000000005</v>
      </c>
      <c r="F88" s="9">
        <f t="shared" ref="F88:N88" si="51">SUM(F87)</f>
        <v>563.70000000000005</v>
      </c>
      <c r="G88" s="9">
        <f t="shared" si="51"/>
        <v>0</v>
      </c>
      <c r="H88" s="9">
        <f t="shared" si="51"/>
        <v>0</v>
      </c>
      <c r="I88" s="9">
        <f t="shared" si="51"/>
        <v>0</v>
      </c>
      <c r="J88" s="9">
        <f t="shared" si="51"/>
        <v>0</v>
      </c>
      <c r="K88" s="9">
        <f t="shared" si="51"/>
        <v>563.70000000000005</v>
      </c>
      <c r="L88" s="9">
        <f t="shared" si="51"/>
        <v>563.70000000000005</v>
      </c>
      <c r="M88" s="9">
        <f t="shared" si="51"/>
        <v>0</v>
      </c>
      <c r="N88" s="9">
        <f t="shared" si="51"/>
        <v>0</v>
      </c>
      <c r="O88" s="24" t="s">
        <v>31</v>
      </c>
      <c r="P88" s="24"/>
      <c r="Q88" s="14"/>
      <c r="R88" s="14"/>
      <c r="S88" s="14"/>
    </row>
    <row r="89" spans="2:19" ht="51" customHeight="1" thickBot="1">
      <c r="B89" s="50" t="s">
        <v>133</v>
      </c>
      <c r="C89" s="51"/>
      <c r="D89" s="11" t="s">
        <v>31</v>
      </c>
      <c r="E89" s="9">
        <f t="shared" ref="E89:N89" si="52">E36+E41+E51+E55+E63+E68+E72+E76+E79+E82+E85+E88</f>
        <v>358306</v>
      </c>
      <c r="F89" s="9">
        <f t="shared" si="52"/>
        <v>358306</v>
      </c>
      <c r="G89" s="9">
        <f t="shared" si="52"/>
        <v>11768.6</v>
      </c>
      <c r="H89" s="9">
        <f t="shared" si="52"/>
        <v>11768.6</v>
      </c>
      <c r="I89" s="9">
        <f t="shared" si="52"/>
        <v>93190.60000000002</v>
      </c>
      <c r="J89" s="9">
        <f t="shared" si="52"/>
        <v>93190.60000000002</v>
      </c>
      <c r="K89" s="9">
        <f t="shared" si="52"/>
        <v>253346.80000000002</v>
      </c>
      <c r="L89" s="9">
        <f t="shared" si="52"/>
        <v>253346.80000000002</v>
      </c>
      <c r="M89" s="9">
        <f t="shared" si="52"/>
        <v>0</v>
      </c>
      <c r="N89" s="9">
        <f t="shared" si="52"/>
        <v>0</v>
      </c>
      <c r="O89" s="12" t="s">
        <v>26</v>
      </c>
      <c r="P89" s="11"/>
      <c r="Q89" s="14"/>
      <c r="R89" s="14"/>
      <c r="S89" s="14"/>
    </row>
    <row r="90" spans="2:19" ht="19.5" customHeight="1"/>
  </sheetData>
  <mergeCells count="49">
    <mergeCell ref="B88:C88"/>
    <mergeCell ref="B89:C89"/>
    <mergeCell ref="B73:P73"/>
    <mergeCell ref="B77:P77"/>
    <mergeCell ref="B80:P80"/>
    <mergeCell ref="B83:P83"/>
    <mergeCell ref="B86:P86"/>
    <mergeCell ref="B85:C85"/>
    <mergeCell ref="B69:P69"/>
    <mergeCell ref="B72:C72"/>
    <mergeCell ref="B76:C76"/>
    <mergeCell ref="B79:C79"/>
    <mergeCell ref="B82:C82"/>
    <mergeCell ref="B68:C68"/>
    <mergeCell ref="B64:P64"/>
    <mergeCell ref="B21:P21"/>
    <mergeCell ref="B35:C35"/>
    <mergeCell ref="B36:C36"/>
    <mergeCell ref="B37:P37"/>
    <mergeCell ref="B41:C41"/>
    <mergeCell ref="B42:P42"/>
    <mergeCell ref="B51:C51"/>
    <mergeCell ref="B55:C55"/>
    <mergeCell ref="B52:P52"/>
    <mergeCell ref="B56:O56"/>
    <mergeCell ref="B63:C63"/>
    <mergeCell ref="B20:C20"/>
    <mergeCell ref="Q4:Q7"/>
    <mergeCell ref="R4:R7"/>
    <mergeCell ref="S4:S7"/>
    <mergeCell ref="E5:F6"/>
    <mergeCell ref="G5:N5"/>
    <mergeCell ref="G6:H6"/>
    <mergeCell ref="I6:J6"/>
    <mergeCell ref="K6:L6"/>
    <mergeCell ref="M6:N6"/>
    <mergeCell ref="B9:S9"/>
    <mergeCell ref="B10:P10"/>
    <mergeCell ref="B11:P11"/>
    <mergeCell ref="B16:C16"/>
    <mergeCell ref="B17:P17"/>
    <mergeCell ref="Q2:S2"/>
    <mergeCell ref="B3:S3"/>
    <mergeCell ref="B4:B7"/>
    <mergeCell ref="C4:C7"/>
    <mergeCell ref="D4:D7"/>
    <mergeCell ref="E4:N4"/>
    <mergeCell ref="O4:O7"/>
    <mergeCell ref="P4:P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rowBreaks count="2" manualBreakCount="2">
    <brk id="69" max="18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Irina</cp:lastModifiedBy>
  <cp:lastPrinted>2019-03-05T10:59:52Z</cp:lastPrinted>
  <dcterms:created xsi:type="dcterms:W3CDTF">2019-01-29T07:31:42Z</dcterms:created>
  <dcterms:modified xsi:type="dcterms:W3CDTF">2019-03-12T04:40:32Z</dcterms:modified>
</cp:coreProperties>
</file>