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Ирина\Desktop\Стратегия\Эффективность программ 2023\"/>
    </mc:Choice>
  </mc:AlternateContent>
  <bookViews>
    <workbookView xWindow="0" yWindow="0" windowWidth="28800" windowHeight="11565"/>
  </bookViews>
  <sheets>
    <sheet name="2014-2023" sheetId="1" r:id="rId1"/>
  </sheets>
  <definedNames>
    <definedName name="_xlnm._FilterDatabase" localSheetId="0" hidden="1">'2014-2023'!$A$9:$L$1603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1" i="1" l="1"/>
  <c r="D187" i="1"/>
  <c r="D1603" i="1" l="1"/>
  <c r="D1602" i="1"/>
  <c r="D1601" i="1" s="1"/>
  <c r="H1601" i="1"/>
  <c r="G1601" i="1"/>
  <c r="F1601" i="1"/>
  <c r="E1601" i="1"/>
  <c r="H1600" i="1"/>
  <c r="G1600" i="1"/>
  <c r="F1600" i="1"/>
  <c r="E1600" i="1"/>
  <c r="H1599" i="1"/>
  <c r="H1598" i="1" s="1"/>
  <c r="G1599" i="1"/>
  <c r="G1598" i="1" s="1"/>
  <c r="F1599" i="1"/>
  <c r="F1598" i="1" s="1"/>
  <c r="E1599" i="1"/>
  <c r="E1598" i="1" s="1"/>
  <c r="D1597" i="1"/>
  <c r="D1596" i="1"/>
  <c r="H1595" i="1"/>
  <c r="G1595" i="1"/>
  <c r="F1595" i="1"/>
  <c r="E1595" i="1"/>
  <c r="D1594" i="1"/>
  <c r="D1593" i="1"/>
  <c r="H1592" i="1"/>
  <c r="G1592" i="1"/>
  <c r="F1592" i="1"/>
  <c r="E1592" i="1"/>
  <c r="D1591" i="1"/>
  <c r="D1590" i="1"/>
  <c r="H1589" i="1"/>
  <c r="G1589" i="1"/>
  <c r="F1589" i="1"/>
  <c r="E1589" i="1"/>
  <c r="H1588" i="1"/>
  <c r="G1588" i="1"/>
  <c r="F1588" i="1"/>
  <c r="E1588" i="1"/>
  <c r="E1585" i="1" s="1"/>
  <c r="H1587" i="1"/>
  <c r="G1587" i="1"/>
  <c r="G1586" i="1" s="1"/>
  <c r="F1587" i="1"/>
  <c r="F1586" i="1" s="1"/>
  <c r="E1587" i="1"/>
  <c r="F1585" i="1"/>
  <c r="G1584" i="1"/>
  <c r="G1583" i="1" s="1"/>
  <c r="D1582" i="1"/>
  <c r="D1581" i="1"/>
  <c r="D1580" i="1"/>
  <c r="D1579" i="1"/>
  <c r="D1578" i="1"/>
  <c r="D1577" i="1"/>
  <c r="D1576" i="1"/>
  <c r="D1575" i="1"/>
  <c r="D1574" i="1"/>
  <c r="D1573" i="1"/>
  <c r="G1572" i="1"/>
  <c r="F1572" i="1"/>
  <c r="E1572" i="1"/>
  <c r="D1570" i="1"/>
  <c r="D1569" i="1"/>
  <c r="D1568" i="1"/>
  <c r="D1567" i="1"/>
  <c r="D1566" i="1"/>
  <c r="D1565" i="1"/>
  <c r="D1564" i="1"/>
  <c r="D1563" i="1"/>
  <c r="D1562" i="1"/>
  <c r="G1561" i="1"/>
  <c r="F1561" i="1"/>
  <c r="E1561" i="1"/>
  <c r="D1559" i="1"/>
  <c r="D1558" i="1"/>
  <c r="D1557" i="1"/>
  <c r="D1556" i="1"/>
  <c r="D1555" i="1"/>
  <c r="D1554" i="1"/>
  <c r="D1553" i="1"/>
  <c r="D1552" i="1"/>
  <c r="D1551" i="1"/>
  <c r="F1550" i="1"/>
  <c r="E1550" i="1"/>
  <c r="D1548" i="1"/>
  <c r="D1547" i="1"/>
  <c r="D1546" i="1"/>
  <c r="D1545" i="1"/>
  <c r="D1544" i="1"/>
  <c r="D1543" i="1"/>
  <c r="D1542" i="1"/>
  <c r="D1541" i="1"/>
  <c r="D1540" i="1"/>
  <c r="G1539" i="1"/>
  <c r="F1539" i="1"/>
  <c r="E1539" i="1"/>
  <c r="D1537" i="1"/>
  <c r="D1536" i="1"/>
  <c r="D1535" i="1"/>
  <c r="D1534" i="1"/>
  <c r="D1533" i="1"/>
  <c r="D1532" i="1"/>
  <c r="D1531" i="1"/>
  <c r="D1530" i="1"/>
  <c r="D1529" i="1"/>
  <c r="H1528" i="1"/>
  <c r="G1528" i="1"/>
  <c r="F1528" i="1"/>
  <c r="E1528" i="1"/>
  <c r="D1526" i="1"/>
  <c r="D1525" i="1"/>
  <c r="D1524" i="1"/>
  <c r="D1523" i="1"/>
  <c r="D1522" i="1"/>
  <c r="D1521" i="1"/>
  <c r="D1520" i="1"/>
  <c r="D1519" i="1"/>
  <c r="D1518" i="1"/>
  <c r="H1517" i="1"/>
  <c r="H1506" i="1" s="1"/>
  <c r="H1495" i="1" s="1"/>
  <c r="H1484" i="1" s="1"/>
  <c r="H1473" i="1" s="1"/>
  <c r="G1517" i="1"/>
  <c r="F1517" i="1"/>
  <c r="E1517" i="1"/>
  <c r="D1515" i="1"/>
  <c r="D1514" i="1"/>
  <c r="D1513" i="1"/>
  <c r="D1512" i="1"/>
  <c r="D1511" i="1"/>
  <c r="D1510" i="1"/>
  <c r="D1509" i="1"/>
  <c r="D1508" i="1"/>
  <c r="D1507" i="1"/>
  <c r="G1506" i="1"/>
  <c r="F1506" i="1"/>
  <c r="E1506" i="1"/>
  <c r="D1504" i="1"/>
  <c r="D1503" i="1"/>
  <c r="D1502" i="1"/>
  <c r="D1501" i="1"/>
  <c r="D1500" i="1"/>
  <c r="D1499" i="1"/>
  <c r="D1498" i="1"/>
  <c r="D1497" i="1"/>
  <c r="D1496" i="1"/>
  <c r="G1495" i="1"/>
  <c r="F1495" i="1"/>
  <c r="E1495" i="1"/>
  <c r="D1493" i="1"/>
  <c r="D1492" i="1"/>
  <c r="D1491" i="1"/>
  <c r="D1490" i="1"/>
  <c r="D1489" i="1"/>
  <c r="D1488" i="1"/>
  <c r="D1487" i="1"/>
  <c r="D1486" i="1"/>
  <c r="D1485" i="1"/>
  <c r="G1484" i="1"/>
  <c r="F1484" i="1"/>
  <c r="E1484" i="1"/>
  <c r="D1482" i="1"/>
  <c r="D1481" i="1"/>
  <c r="D1480" i="1"/>
  <c r="D1479" i="1"/>
  <c r="D1478" i="1"/>
  <c r="D1477" i="1"/>
  <c r="D1476" i="1"/>
  <c r="D1475" i="1"/>
  <c r="D1474" i="1"/>
  <c r="G1473" i="1"/>
  <c r="F1473" i="1"/>
  <c r="E1473" i="1"/>
  <c r="D1471" i="1"/>
  <c r="D1470" i="1"/>
  <c r="D1469" i="1"/>
  <c r="D1468" i="1"/>
  <c r="D1467" i="1"/>
  <c r="D1466" i="1"/>
  <c r="D1465" i="1"/>
  <c r="D1464" i="1"/>
  <c r="D1463" i="1"/>
  <c r="G1462" i="1"/>
  <c r="F1462" i="1"/>
  <c r="E1462" i="1"/>
  <c r="D1460" i="1"/>
  <c r="D1459" i="1"/>
  <c r="D1458" i="1"/>
  <c r="D1457" i="1"/>
  <c r="D1456" i="1"/>
  <c r="D1455" i="1"/>
  <c r="D1454" i="1"/>
  <c r="D1453" i="1"/>
  <c r="D1452" i="1"/>
  <c r="F1451" i="1"/>
  <c r="E1451" i="1"/>
  <c r="D1450" i="1"/>
  <c r="D1449" i="1"/>
  <c r="D1448" i="1"/>
  <c r="D1447" i="1"/>
  <c r="D1446" i="1"/>
  <c r="D1445" i="1"/>
  <c r="D1444" i="1"/>
  <c r="D1443" i="1"/>
  <c r="D1442" i="1"/>
  <c r="D1441" i="1"/>
  <c r="G1440" i="1"/>
  <c r="F1440" i="1"/>
  <c r="E1440" i="1"/>
  <c r="D1438" i="1"/>
  <c r="D1437" i="1"/>
  <c r="D1436" i="1"/>
  <c r="D1435" i="1"/>
  <c r="D1434" i="1"/>
  <c r="D1433" i="1"/>
  <c r="D1432" i="1"/>
  <c r="D1431" i="1"/>
  <c r="D1430" i="1"/>
  <c r="H1429" i="1"/>
  <c r="H1418" i="1" s="1"/>
  <c r="H1407" i="1" s="1"/>
  <c r="H1396" i="1" s="1"/>
  <c r="H1385" i="1" s="1"/>
  <c r="G1429" i="1"/>
  <c r="F1429" i="1"/>
  <c r="E1429" i="1"/>
  <c r="D1429" i="1" s="1"/>
  <c r="D1427" i="1"/>
  <c r="D1426" i="1"/>
  <c r="D1425" i="1"/>
  <c r="D1424" i="1"/>
  <c r="D1423" i="1"/>
  <c r="D1422" i="1"/>
  <c r="D1421" i="1"/>
  <c r="D1420" i="1"/>
  <c r="D1419" i="1"/>
  <c r="G1418" i="1"/>
  <c r="F1418" i="1"/>
  <c r="E1418" i="1"/>
  <c r="D1416" i="1"/>
  <c r="D1415" i="1"/>
  <c r="D1414" i="1"/>
  <c r="D1413" i="1"/>
  <c r="D1412" i="1"/>
  <c r="D1411" i="1"/>
  <c r="D1410" i="1"/>
  <c r="D1409" i="1"/>
  <c r="D1408" i="1"/>
  <c r="G1407" i="1"/>
  <c r="F1407" i="1"/>
  <c r="E1407" i="1"/>
  <c r="D1405" i="1"/>
  <c r="D1404" i="1"/>
  <c r="D1403" i="1"/>
  <c r="D1402" i="1"/>
  <c r="D1401" i="1"/>
  <c r="D1400" i="1"/>
  <c r="D1399" i="1"/>
  <c r="D1398" i="1"/>
  <c r="D1397" i="1"/>
  <c r="G1396" i="1"/>
  <c r="F1396" i="1"/>
  <c r="E1396" i="1"/>
  <c r="D1394" i="1"/>
  <c r="D1393" i="1"/>
  <c r="D1392" i="1"/>
  <c r="D1391" i="1"/>
  <c r="D1390" i="1"/>
  <c r="D1389" i="1"/>
  <c r="D1388" i="1"/>
  <c r="D1387" i="1"/>
  <c r="D1386" i="1"/>
  <c r="G1385" i="1"/>
  <c r="F1385" i="1"/>
  <c r="E1385" i="1"/>
  <c r="D1383" i="1"/>
  <c r="D1382" i="1"/>
  <c r="D1381" i="1"/>
  <c r="D1380" i="1"/>
  <c r="D1379" i="1"/>
  <c r="D1378" i="1"/>
  <c r="D1377" i="1"/>
  <c r="D1376" i="1"/>
  <c r="D1375" i="1"/>
  <c r="G1374" i="1"/>
  <c r="F1374" i="1"/>
  <c r="E1374" i="1"/>
  <c r="D1372" i="1"/>
  <c r="D1371" i="1"/>
  <c r="D1370" i="1"/>
  <c r="D1369" i="1"/>
  <c r="D1368" i="1"/>
  <c r="D1367" i="1"/>
  <c r="D1366" i="1"/>
  <c r="D1365" i="1"/>
  <c r="D1364" i="1"/>
  <c r="G1363" i="1"/>
  <c r="F1363" i="1"/>
  <c r="E1363" i="1"/>
  <c r="D1361" i="1"/>
  <c r="D1360" i="1"/>
  <c r="D1359" i="1"/>
  <c r="D1358" i="1"/>
  <c r="D1357" i="1"/>
  <c r="D1356" i="1"/>
  <c r="D1355" i="1"/>
  <c r="D1354" i="1"/>
  <c r="D1353" i="1"/>
  <c r="F1352" i="1"/>
  <c r="E1352" i="1"/>
  <c r="D1350" i="1"/>
  <c r="D1349" i="1"/>
  <c r="D1348" i="1"/>
  <c r="D1347" i="1"/>
  <c r="D1346" i="1"/>
  <c r="D1345" i="1"/>
  <c r="D1344" i="1"/>
  <c r="D1343" i="1"/>
  <c r="D1342" i="1"/>
  <c r="G1341" i="1"/>
  <c r="F1341" i="1"/>
  <c r="E1341" i="1"/>
  <c r="H1339" i="1"/>
  <c r="H1319" i="1" s="1"/>
  <c r="G1339" i="1"/>
  <c r="G1319" i="1" s="1"/>
  <c r="F1339" i="1"/>
  <c r="F1319" i="1" s="1"/>
  <c r="E1339" i="1"/>
  <c r="E1319" i="1" s="1"/>
  <c r="H1337" i="1"/>
  <c r="G1337" i="1"/>
  <c r="F1337" i="1"/>
  <c r="F1318" i="1" s="1"/>
  <c r="E1337" i="1"/>
  <c r="H1335" i="1"/>
  <c r="G1335" i="1"/>
  <c r="G1317" i="1" s="1"/>
  <c r="F1335" i="1"/>
  <c r="E1335" i="1"/>
  <c r="H1333" i="1"/>
  <c r="H1316" i="1" s="1"/>
  <c r="G1333" i="1"/>
  <c r="G1316" i="1" s="1"/>
  <c r="F1333" i="1"/>
  <c r="E1333" i="1"/>
  <c r="D1333" i="1" s="1"/>
  <c r="D1316" i="1" s="1"/>
  <c r="H1331" i="1"/>
  <c r="G1331" i="1"/>
  <c r="G1315" i="1" s="1"/>
  <c r="F1331" i="1"/>
  <c r="F1315" i="1" s="1"/>
  <c r="E1331" i="1"/>
  <c r="E1315" i="1" s="1"/>
  <c r="H1329" i="1"/>
  <c r="G1329" i="1"/>
  <c r="G1314" i="1" s="1"/>
  <c r="F1329" i="1"/>
  <c r="F1314" i="1" s="1"/>
  <c r="E1329" i="1"/>
  <c r="H1327" i="1"/>
  <c r="G1327" i="1"/>
  <c r="G1313" i="1" s="1"/>
  <c r="F1327" i="1"/>
  <c r="F1313" i="1" s="1"/>
  <c r="E1327" i="1"/>
  <c r="E1313" i="1" s="1"/>
  <c r="H1325" i="1"/>
  <c r="H1312" i="1" s="1"/>
  <c r="G1325" i="1"/>
  <c r="F1325" i="1"/>
  <c r="F1312" i="1" s="1"/>
  <c r="E1325" i="1"/>
  <c r="E1312" i="1" s="1"/>
  <c r="H1323" i="1"/>
  <c r="H1311" i="1" s="1"/>
  <c r="G1323" i="1"/>
  <c r="F1323" i="1"/>
  <c r="E1323" i="1"/>
  <c r="E1311" i="1" s="1"/>
  <c r="H1321" i="1"/>
  <c r="H1310" i="1" s="1"/>
  <c r="G1321" i="1"/>
  <c r="G1310" i="1" s="1"/>
  <c r="F1321" i="1"/>
  <c r="F1310" i="1" s="1"/>
  <c r="E1321" i="1"/>
  <c r="H1318" i="1"/>
  <c r="G1318" i="1"/>
  <c r="H1317" i="1"/>
  <c r="F1317" i="1"/>
  <c r="F1316" i="1"/>
  <c r="H1315" i="1"/>
  <c r="H1314" i="1"/>
  <c r="E1314" i="1"/>
  <c r="H1313" i="1"/>
  <c r="G1311" i="1"/>
  <c r="F1311" i="1"/>
  <c r="D1308" i="1"/>
  <c r="D1307" i="1"/>
  <c r="D1306" i="1"/>
  <c r="D1305" i="1"/>
  <c r="D1304" i="1"/>
  <c r="D1303" i="1"/>
  <c r="D1302" i="1"/>
  <c r="D1301" i="1"/>
  <c r="D1300" i="1"/>
  <c r="D1299" i="1"/>
  <c r="G1298" i="1"/>
  <c r="F1298" i="1"/>
  <c r="E1298" i="1"/>
  <c r="D1297" i="1"/>
  <c r="D1296" i="1"/>
  <c r="D1295" i="1"/>
  <c r="D1294" i="1"/>
  <c r="D1293" i="1"/>
  <c r="D1292" i="1"/>
  <c r="D1291" i="1"/>
  <c r="D1290" i="1"/>
  <c r="D1289" i="1"/>
  <c r="D1288" i="1"/>
  <c r="G1287" i="1"/>
  <c r="F1287" i="1"/>
  <c r="E1287" i="1"/>
  <c r="D1286" i="1"/>
  <c r="D1285" i="1"/>
  <c r="D1284" i="1"/>
  <c r="D1283" i="1"/>
  <c r="D1282" i="1"/>
  <c r="D1281" i="1"/>
  <c r="D1280" i="1"/>
  <c r="D1279" i="1"/>
  <c r="D1278" i="1"/>
  <c r="D1277" i="1"/>
  <c r="G1276" i="1"/>
  <c r="F1276" i="1"/>
  <c r="E1276" i="1"/>
  <c r="D1274" i="1"/>
  <c r="D1273" i="1"/>
  <c r="D1272" i="1"/>
  <c r="D1271" i="1"/>
  <c r="D1270" i="1"/>
  <c r="D1269" i="1"/>
  <c r="D1268" i="1"/>
  <c r="D1267" i="1"/>
  <c r="D1266" i="1"/>
  <c r="F1265" i="1"/>
  <c r="E1265" i="1"/>
  <c r="D1263" i="1"/>
  <c r="D1262" i="1"/>
  <c r="D1261" i="1"/>
  <c r="D1260" i="1"/>
  <c r="D1259" i="1"/>
  <c r="D1258" i="1"/>
  <c r="D1257" i="1"/>
  <c r="D1256" i="1"/>
  <c r="D1255" i="1"/>
  <c r="G1254" i="1"/>
  <c r="F1254" i="1"/>
  <c r="E1254" i="1"/>
  <c r="H1253" i="1"/>
  <c r="G1253" i="1"/>
  <c r="F1253" i="1"/>
  <c r="E1253" i="1"/>
  <c r="H1252" i="1"/>
  <c r="G1252" i="1"/>
  <c r="F1252" i="1"/>
  <c r="E1252" i="1"/>
  <c r="H1251" i="1"/>
  <c r="G1251" i="1"/>
  <c r="F1251" i="1"/>
  <c r="E1251" i="1"/>
  <c r="H1250" i="1"/>
  <c r="G1250" i="1"/>
  <c r="F1250" i="1"/>
  <c r="E1250" i="1"/>
  <c r="H1249" i="1"/>
  <c r="G1249" i="1"/>
  <c r="F1249" i="1"/>
  <c r="E1249" i="1"/>
  <c r="H1248" i="1"/>
  <c r="G1248" i="1"/>
  <c r="F1248" i="1"/>
  <c r="E1248" i="1"/>
  <c r="H1247" i="1"/>
  <c r="G1247" i="1"/>
  <c r="F1247" i="1"/>
  <c r="E1247" i="1"/>
  <c r="H1246" i="1"/>
  <c r="G1246" i="1"/>
  <c r="F1246" i="1"/>
  <c r="E1246" i="1"/>
  <c r="H1245" i="1"/>
  <c r="G1245" i="1"/>
  <c r="F1245" i="1"/>
  <c r="E1245" i="1"/>
  <c r="H1244" i="1"/>
  <c r="G1244" i="1"/>
  <c r="F1244" i="1"/>
  <c r="E1244" i="1"/>
  <c r="D1241" i="1"/>
  <c r="D1240" i="1"/>
  <c r="D1239" i="1"/>
  <c r="D1238" i="1"/>
  <c r="D1237" i="1"/>
  <c r="D1236" i="1"/>
  <c r="D1235" i="1"/>
  <c r="D1234" i="1"/>
  <c r="D1233" i="1"/>
  <c r="H1232" i="1"/>
  <c r="G1232" i="1"/>
  <c r="F1232" i="1"/>
  <c r="E1232" i="1"/>
  <c r="D1230" i="1"/>
  <c r="D1229" i="1"/>
  <c r="D1228" i="1"/>
  <c r="D1227" i="1"/>
  <c r="D1226" i="1"/>
  <c r="D1225" i="1"/>
  <c r="D1224" i="1"/>
  <c r="D1223" i="1"/>
  <c r="D1222" i="1"/>
  <c r="H1221" i="1"/>
  <c r="G1221" i="1"/>
  <c r="F1221" i="1"/>
  <c r="D1221" i="1" s="1"/>
  <c r="E1221" i="1"/>
  <c r="H1220" i="1"/>
  <c r="G1220" i="1"/>
  <c r="F1220" i="1"/>
  <c r="E1220" i="1"/>
  <c r="H1219" i="1"/>
  <c r="G1219" i="1"/>
  <c r="F1219" i="1"/>
  <c r="E1219" i="1"/>
  <c r="H1218" i="1"/>
  <c r="G1218" i="1"/>
  <c r="F1218" i="1"/>
  <c r="E1218" i="1"/>
  <c r="H1217" i="1"/>
  <c r="G1217" i="1"/>
  <c r="F1217" i="1"/>
  <c r="E1217" i="1"/>
  <c r="H1216" i="1"/>
  <c r="G1216" i="1"/>
  <c r="F1216" i="1"/>
  <c r="E1216" i="1"/>
  <c r="H1215" i="1"/>
  <c r="G1215" i="1"/>
  <c r="F1215" i="1"/>
  <c r="E1215" i="1"/>
  <c r="H1214" i="1"/>
  <c r="G1214" i="1"/>
  <c r="F1214" i="1"/>
  <c r="E1214" i="1"/>
  <c r="H1213" i="1"/>
  <c r="G1213" i="1"/>
  <c r="F1213" i="1"/>
  <c r="D1213" i="1" s="1"/>
  <c r="E1213" i="1"/>
  <c r="H1212" i="1"/>
  <c r="G1212" i="1"/>
  <c r="F1212" i="1"/>
  <c r="E1212" i="1"/>
  <c r="H1211" i="1"/>
  <c r="G1211" i="1"/>
  <c r="F1211" i="1"/>
  <c r="E1211" i="1"/>
  <c r="D1209" i="1"/>
  <c r="D1208" i="1"/>
  <c r="D1207" i="1"/>
  <c r="D1206" i="1"/>
  <c r="D1205" i="1"/>
  <c r="D1204" i="1"/>
  <c r="D1203" i="1"/>
  <c r="D1202" i="1"/>
  <c r="D1201" i="1"/>
  <c r="D1200" i="1"/>
  <c r="H1199" i="1"/>
  <c r="H1188" i="1" s="1"/>
  <c r="G1199" i="1"/>
  <c r="F1199" i="1"/>
  <c r="E1199" i="1"/>
  <c r="D1197" i="1"/>
  <c r="D1196" i="1"/>
  <c r="D1195" i="1"/>
  <c r="D1194" i="1"/>
  <c r="D1193" i="1"/>
  <c r="D1192" i="1"/>
  <c r="D1191" i="1"/>
  <c r="D1190" i="1"/>
  <c r="D1189" i="1"/>
  <c r="G1188" i="1"/>
  <c r="F1188" i="1"/>
  <c r="E1188" i="1"/>
  <c r="D1186" i="1"/>
  <c r="D1185" i="1"/>
  <c r="D1184" i="1"/>
  <c r="D1183" i="1"/>
  <c r="D1182" i="1"/>
  <c r="D1181" i="1"/>
  <c r="D1180" i="1"/>
  <c r="D1179" i="1"/>
  <c r="D1178" i="1"/>
  <c r="H1177" i="1"/>
  <c r="H1166" i="1" s="1"/>
  <c r="G1177" i="1"/>
  <c r="F1177" i="1"/>
  <c r="E1177" i="1"/>
  <c r="D1175" i="1"/>
  <c r="D1174" i="1"/>
  <c r="D1173" i="1"/>
  <c r="D1172" i="1"/>
  <c r="D1171" i="1"/>
  <c r="D1170" i="1"/>
  <c r="D1169" i="1"/>
  <c r="D1168" i="1"/>
  <c r="D1167" i="1"/>
  <c r="G1166" i="1"/>
  <c r="F1166" i="1"/>
  <c r="E1166" i="1"/>
  <c r="H1165" i="1"/>
  <c r="G1165" i="1"/>
  <c r="F1165" i="1"/>
  <c r="E1165" i="1"/>
  <c r="H1164" i="1"/>
  <c r="G1164" i="1"/>
  <c r="F1164" i="1"/>
  <c r="E1164" i="1"/>
  <c r="H1163" i="1"/>
  <c r="G1163" i="1"/>
  <c r="F1163" i="1"/>
  <c r="E1163" i="1"/>
  <c r="H1162" i="1"/>
  <c r="G1162" i="1"/>
  <c r="F1162" i="1"/>
  <c r="E1162" i="1"/>
  <c r="H1161" i="1"/>
  <c r="G1161" i="1"/>
  <c r="F1161" i="1"/>
  <c r="E1161" i="1"/>
  <c r="H1160" i="1"/>
  <c r="G1160" i="1"/>
  <c r="F1160" i="1"/>
  <c r="E1160" i="1"/>
  <c r="H1159" i="1"/>
  <c r="G1159" i="1"/>
  <c r="F1159" i="1"/>
  <c r="E1159" i="1"/>
  <c r="H1158" i="1"/>
  <c r="G1158" i="1"/>
  <c r="F1158" i="1"/>
  <c r="E1158" i="1"/>
  <c r="H1157" i="1"/>
  <c r="G1157" i="1"/>
  <c r="F1157" i="1"/>
  <c r="E1157" i="1"/>
  <c r="H1156" i="1"/>
  <c r="H1155" i="1" s="1"/>
  <c r="G1156" i="1"/>
  <c r="F1156" i="1"/>
  <c r="E1156" i="1"/>
  <c r="D1153" i="1"/>
  <c r="D1152" i="1"/>
  <c r="D1151" i="1"/>
  <c r="D1150" i="1"/>
  <c r="D1149" i="1"/>
  <c r="D1148" i="1"/>
  <c r="D1147" i="1"/>
  <c r="D1146" i="1"/>
  <c r="D1145" i="1"/>
  <c r="H1144" i="1"/>
  <c r="G1144" i="1"/>
  <c r="F1144" i="1"/>
  <c r="E1144" i="1"/>
  <c r="D1142" i="1"/>
  <c r="D1141" i="1"/>
  <c r="D1140" i="1"/>
  <c r="D1139" i="1"/>
  <c r="D1138" i="1"/>
  <c r="D1137" i="1"/>
  <c r="D1136" i="1"/>
  <c r="D1135" i="1"/>
  <c r="D1134" i="1"/>
  <c r="H1133" i="1"/>
  <c r="G1133" i="1"/>
  <c r="F1133" i="1"/>
  <c r="E1133" i="1"/>
  <c r="H1132" i="1"/>
  <c r="G1132" i="1"/>
  <c r="F1132" i="1"/>
  <c r="E1132" i="1"/>
  <c r="H1131" i="1"/>
  <c r="G1131" i="1"/>
  <c r="F1131" i="1"/>
  <c r="E1131" i="1"/>
  <c r="H1130" i="1"/>
  <c r="G1130" i="1"/>
  <c r="F1130" i="1"/>
  <c r="E1130" i="1"/>
  <c r="H1129" i="1"/>
  <c r="G1129" i="1"/>
  <c r="F1129" i="1"/>
  <c r="E1129" i="1"/>
  <c r="H1128" i="1"/>
  <c r="G1128" i="1"/>
  <c r="F1128" i="1"/>
  <c r="E1128" i="1"/>
  <c r="H1127" i="1"/>
  <c r="G1127" i="1"/>
  <c r="F1127" i="1"/>
  <c r="E1127" i="1"/>
  <c r="H1126" i="1"/>
  <c r="G1126" i="1"/>
  <c r="F1126" i="1"/>
  <c r="E1126" i="1"/>
  <c r="H1125" i="1"/>
  <c r="G1125" i="1"/>
  <c r="F1125" i="1"/>
  <c r="E1125" i="1"/>
  <c r="H1124" i="1"/>
  <c r="G1124" i="1"/>
  <c r="F1124" i="1"/>
  <c r="E1124" i="1"/>
  <c r="H1123" i="1"/>
  <c r="G1123" i="1"/>
  <c r="F1123" i="1"/>
  <c r="E1123" i="1"/>
  <c r="G1122" i="1"/>
  <c r="D1120" i="1"/>
  <c r="D1119" i="1"/>
  <c r="D1118" i="1"/>
  <c r="D1117" i="1"/>
  <c r="D1116" i="1"/>
  <c r="D1115" i="1"/>
  <c r="D1114" i="1"/>
  <c r="D1113" i="1"/>
  <c r="D1112" i="1"/>
  <c r="H1111" i="1"/>
  <c r="H1100" i="1" s="1"/>
  <c r="H1089" i="1" s="1"/>
  <c r="H1078" i="1" s="1"/>
  <c r="G1111" i="1"/>
  <c r="F1111" i="1"/>
  <c r="E1111" i="1"/>
  <c r="D1109" i="1"/>
  <c r="D1108" i="1"/>
  <c r="D1107" i="1"/>
  <c r="D1106" i="1"/>
  <c r="D1105" i="1"/>
  <c r="D1104" i="1"/>
  <c r="D1103" i="1"/>
  <c r="D1102" i="1"/>
  <c r="D1101" i="1"/>
  <c r="G1100" i="1"/>
  <c r="F1100" i="1"/>
  <c r="E1100" i="1"/>
  <c r="D1099" i="1"/>
  <c r="D1098" i="1"/>
  <c r="D1097" i="1"/>
  <c r="D1096" i="1"/>
  <c r="D1095" i="1"/>
  <c r="D1094" i="1"/>
  <c r="D1093" i="1"/>
  <c r="D1092" i="1"/>
  <c r="D1091" i="1"/>
  <c r="D1090" i="1"/>
  <c r="G1089" i="1"/>
  <c r="F1089" i="1"/>
  <c r="E1089" i="1"/>
  <c r="D1087" i="1"/>
  <c r="D1086" i="1"/>
  <c r="D1085" i="1"/>
  <c r="D1084" i="1"/>
  <c r="D1083" i="1"/>
  <c r="D1082" i="1"/>
  <c r="D1081" i="1"/>
  <c r="D1080" i="1"/>
  <c r="D1079" i="1"/>
  <c r="G1078" i="1"/>
  <c r="F1078" i="1"/>
  <c r="E1078" i="1"/>
  <c r="H1077" i="1"/>
  <c r="G1077" i="1"/>
  <c r="F1077" i="1"/>
  <c r="E1077" i="1"/>
  <c r="H1076" i="1"/>
  <c r="G1076" i="1"/>
  <c r="F1076" i="1"/>
  <c r="E1076" i="1"/>
  <c r="H1075" i="1"/>
  <c r="G1075" i="1"/>
  <c r="F1075" i="1"/>
  <c r="E1075" i="1"/>
  <c r="H1074" i="1"/>
  <c r="G1074" i="1"/>
  <c r="F1074" i="1"/>
  <c r="E1074" i="1"/>
  <c r="H1073" i="1"/>
  <c r="G1073" i="1"/>
  <c r="F1073" i="1"/>
  <c r="E1073" i="1"/>
  <c r="H1072" i="1"/>
  <c r="G1072" i="1"/>
  <c r="F1072" i="1"/>
  <c r="E1072" i="1"/>
  <c r="H1071" i="1"/>
  <c r="G1071" i="1"/>
  <c r="F1071" i="1"/>
  <c r="E1071" i="1"/>
  <c r="H1070" i="1"/>
  <c r="G1070" i="1"/>
  <c r="F1070" i="1"/>
  <c r="E1070" i="1"/>
  <c r="H1069" i="1"/>
  <c r="G1069" i="1"/>
  <c r="F1069" i="1"/>
  <c r="E1069" i="1"/>
  <c r="H1068" i="1"/>
  <c r="G1068" i="1"/>
  <c r="F1068" i="1"/>
  <c r="E1068" i="1"/>
  <c r="D1065" i="1"/>
  <c r="D1064" i="1"/>
  <c r="D1063" i="1"/>
  <c r="D1062" i="1"/>
  <c r="D1061" i="1"/>
  <c r="D1060" i="1"/>
  <c r="D1059" i="1"/>
  <c r="D1058" i="1"/>
  <c r="D1057" i="1"/>
  <c r="G1056" i="1"/>
  <c r="F1056" i="1"/>
  <c r="E1056" i="1"/>
  <c r="D1054" i="1"/>
  <c r="D1053" i="1"/>
  <c r="D1052" i="1"/>
  <c r="D1051" i="1"/>
  <c r="D1050" i="1"/>
  <c r="D1049" i="1"/>
  <c r="D1048" i="1"/>
  <c r="D1047" i="1"/>
  <c r="D1046" i="1"/>
  <c r="G1045" i="1"/>
  <c r="F1045" i="1"/>
  <c r="E1045" i="1"/>
  <c r="D1043" i="1"/>
  <c r="D1042" i="1"/>
  <c r="D1041" i="1"/>
  <c r="D1040" i="1"/>
  <c r="D1039" i="1"/>
  <c r="D1038" i="1"/>
  <c r="D1037" i="1"/>
  <c r="D1036" i="1"/>
  <c r="D1035" i="1"/>
  <c r="G1034" i="1"/>
  <c r="F1034" i="1"/>
  <c r="E1034" i="1"/>
  <c r="D1032" i="1"/>
  <c r="D1031" i="1"/>
  <c r="D1030" i="1"/>
  <c r="D1029" i="1"/>
  <c r="D1028" i="1"/>
  <c r="D1027" i="1"/>
  <c r="D1026" i="1"/>
  <c r="D1025" i="1"/>
  <c r="D1024" i="1"/>
  <c r="G1023" i="1"/>
  <c r="F1023" i="1"/>
  <c r="E1023" i="1"/>
  <c r="D1021" i="1"/>
  <c r="D1020" i="1"/>
  <c r="D1019" i="1"/>
  <c r="D1018" i="1"/>
  <c r="D1017" i="1"/>
  <c r="D1016" i="1"/>
  <c r="D1015" i="1"/>
  <c r="D1014" i="1"/>
  <c r="D1013" i="1"/>
  <c r="G1012" i="1"/>
  <c r="F1012" i="1"/>
  <c r="E1012" i="1"/>
  <c r="D1011" i="1"/>
  <c r="D1010" i="1"/>
  <c r="D1009" i="1"/>
  <c r="D1008" i="1"/>
  <c r="D1007" i="1"/>
  <c r="D1006" i="1"/>
  <c r="D1005" i="1"/>
  <c r="D1004" i="1"/>
  <c r="D1003" i="1"/>
  <c r="D1002" i="1"/>
  <c r="F1001" i="1"/>
  <c r="E1001" i="1"/>
  <c r="D1000" i="1"/>
  <c r="D999" i="1"/>
  <c r="D998" i="1"/>
  <c r="D997" i="1"/>
  <c r="D996" i="1"/>
  <c r="D995" i="1"/>
  <c r="D994" i="1"/>
  <c r="D993" i="1"/>
  <c r="D992" i="1"/>
  <c r="D991" i="1"/>
  <c r="G990" i="1"/>
  <c r="F990" i="1"/>
  <c r="E990" i="1"/>
  <c r="H989" i="1"/>
  <c r="G989" i="1"/>
  <c r="F989" i="1"/>
  <c r="E989" i="1"/>
  <c r="H988" i="1"/>
  <c r="G988" i="1"/>
  <c r="F988" i="1"/>
  <c r="E988" i="1"/>
  <c r="D988" i="1" s="1"/>
  <c r="H987" i="1"/>
  <c r="G987" i="1"/>
  <c r="F987" i="1"/>
  <c r="E987" i="1"/>
  <c r="H986" i="1"/>
  <c r="G986" i="1"/>
  <c r="F986" i="1"/>
  <c r="E986" i="1"/>
  <c r="H985" i="1"/>
  <c r="G985" i="1"/>
  <c r="F985" i="1"/>
  <c r="E985" i="1"/>
  <c r="H984" i="1"/>
  <c r="G984" i="1"/>
  <c r="F984" i="1"/>
  <c r="E984" i="1"/>
  <c r="H983" i="1"/>
  <c r="G983" i="1"/>
  <c r="F983" i="1"/>
  <c r="E983" i="1"/>
  <c r="H982" i="1"/>
  <c r="G982" i="1"/>
  <c r="F982" i="1"/>
  <c r="E982" i="1"/>
  <c r="H981" i="1"/>
  <c r="G981" i="1"/>
  <c r="F981" i="1"/>
  <c r="E981" i="1"/>
  <c r="H980" i="1"/>
  <c r="G980" i="1"/>
  <c r="F980" i="1"/>
  <c r="E980" i="1"/>
  <c r="D978" i="1"/>
  <c r="D977" i="1"/>
  <c r="D976" i="1"/>
  <c r="D975" i="1"/>
  <c r="D974" i="1"/>
  <c r="D973" i="1"/>
  <c r="D972" i="1"/>
  <c r="D971" i="1"/>
  <c r="D970" i="1"/>
  <c r="D969" i="1"/>
  <c r="H968" i="1"/>
  <c r="G968" i="1"/>
  <c r="F968" i="1"/>
  <c r="E968" i="1"/>
  <c r="H967" i="1"/>
  <c r="G967" i="1"/>
  <c r="F967" i="1"/>
  <c r="E967" i="1"/>
  <c r="H966" i="1"/>
  <c r="G966" i="1"/>
  <c r="F966" i="1"/>
  <c r="E966" i="1"/>
  <c r="H965" i="1"/>
  <c r="G965" i="1"/>
  <c r="F965" i="1"/>
  <c r="E965" i="1"/>
  <c r="H964" i="1"/>
  <c r="G964" i="1"/>
  <c r="F964" i="1"/>
  <c r="E964" i="1"/>
  <c r="H963" i="1"/>
  <c r="G963" i="1"/>
  <c r="F963" i="1"/>
  <c r="E963" i="1"/>
  <c r="H962" i="1"/>
  <c r="G962" i="1"/>
  <c r="F962" i="1"/>
  <c r="E962" i="1"/>
  <c r="H961" i="1"/>
  <c r="G961" i="1"/>
  <c r="F961" i="1"/>
  <c r="E961" i="1"/>
  <c r="H960" i="1"/>
  <c r="G960" i="1"/>
  <c r="F960" i="1"/>
  <c r="E960" i="1"/>
  <c r="H959" i="1"/>
  <c r="G959" i="1"/>
  <c r="F959" i="1"/>
  <c r="E959" i="1"/>
  <c r="H958" i="1"/>
  <c r="G958" i="1"/>
  <c r="F958" i="1"/>
  <c r="E958" i="1"/>
  <c r="H957" i="1"/>
  <c r="D955" i="1"/>
  <c r="D954" i="1"/>
  <c r="D953" i="1"/>
  <c r="D952" i="1"/>
  <c r="D951" i="1"/>
  <c r="D950" i="1"/>
  <c r="D949" i="1"/>
  <c r="D948" i="1"/>
  <c r="D947" i="1"/>
  <c r="H946" i="1"/>
  <c r="G946" i="1"/>
  <c r="F946" i="1"/>
  <c r="E946" i="1"/>
  <c r="D945" i="1"/>
  <c r="D944" i="1"/>
  <c r="D943" i="1"/>
  <c r="D942" i="1"/>
  <c r="D941" i="1"/>
  <c r="D940" i="1"/>
  <c r="D939" i="1"/>
  <c r="D938" i="1"/>
  <c r="D937" i="1"/>
  <c r="D936" i="1"/>
  <c r="H935" i="1"/>
  <c r="D935" i="1" s="1"/>
  <c r="G935" i="1"/>
  <c r="F935" i="1"/>
  <c r="E935" i="1"/>
  <c r="H934" i="1"/>
  <c r="G934" i="1"/>
  <c r="F934" i="1"/>
  <c r="E934" i="1"/>
  <c r="D934" i="1" s="1"/>
  <c r="H933" i="1"/>
  <c r="G933" i="1"/>
  <c r="F933" i="1"/>
  <c r="E933" i="1"/>
  <c r="H932" i="1"/>
  <c r="G932" i="1"/>
  <c r="F932" i="1"/>
  <c r="E932" i="1"/>
  <c r="H931" i="1"/>
  <c r="G931" i="1"/>
  <c r="F931" i="1"/>
  <c r="E931" i="1"/>
  <c r="D931" i="1" s="1"/>
  <c r="H930" i="1"/>
  <c r="G930" i="1"/>
  <c r="F930" i="1"/>
  <c r="E930" i="1"/>
  <c r="H929" i="1"/>
  <c r="G929" i="1"/>
  <c r="F929" i="1"/>
  <c r="E929" i="1"/>
  <c r="E863" i="1" s="1"/>
  <c r="H928" i="1"/>
  <c r="G928" i="1"/>
  <c r="F928" i="1"/>
  <c r="E928" i="1"/>
  <c r="E862" i="1" s="1"/>
  <c r="H927" i="1"/>
  <c r="G927" i="1"/>
  <c r="F927" i="1"/>
  <c r="E927" i="1"/>
  <c r="E861" i="1" s="1"/>
  <c r="H926" i="1"/>
  <c r="G926" i="1"/>
  <c r="F926" i="1"/>
  <c r="E926" i="1"/>
  <c r="H925" i="1"/>
  <c r="G925" i="1"/>
  <c r="F925" i="1"/>
  <c r="E925" i="1"/>
  <c r="H924" i="1"/>
  <c r="D923" i="1"/>
  <c r="D922" i="1"/>
  <c r="D921" i="1"/>
  <c r="D920" i="1"/>
  <c r="D919" i="1"/>
  <c r="D918" i="1"/>
  <c r="D917" i="1"/>
  <c r="D916" i="1"/>
  <c r="D915" i="1"/>
  <c r="D914" i="1"/>
  <c r="H913" i="1"/>
  <c r="H902" i="1" s="1"/>
  <c r="H891" i="1" s="1"/>
  <c r="H880" i="1" s="1"/>
  <c r="D880" i="1" s="1"/>
  <c r="G913" i="1"/>
  <c r="F913" i="1"/>
  <c r="E913" i="1"/>
  <c r="D912" i="1"/>
  <c r="D911" i="1"/>
  <c r="D910" i="1"/>
  <c r="D909" i="1"/>
  <c r="D908" i="1"/>
  <c r="D907" i="1"/>
  <c r="D906" i="1"/>
  <c r="D905" i="1"/>
  <c r="D904" i="1"/>
  <c r="D903" i="1"/>
  <c r="G902" i="1"/>
  <c r="F902" i="1"/>
  <c r="E902" i="1"/>
  <c r="D901" i="1"/>
  <c r="D900" i="1"/>
  <c r="D899" i="1"/>
  <c r="D898" i="1"/>
  <c r="D897" i="1"/>
  <c r="D896" i="1"/>
  <c r="D895" i="1"/>
  <c r="D894" i="1"/>
  <c r="D893" i="1"/>
  <c r="D892" i="1"/>
  <c r="G891" i="1"/>
  <c r="F891" i="1"/>
  <c r="E891" i="1"/>
  <c r="D890" i="1"/>
  <c r="D889" i="1"/>
  <c r="D888" i="1"/>
  <c r="D887" i="1"/>
  <c r="D886" i="1"/>
  <c r="D885" i="1"/>
  <c r="D884" i="1"/>
  <c r="D883" i="1"/>
  <c r="D882" i="1"/>
  <c r="D881" i="1"/>
  <c r="G880" i="1"/>
  <c r="F880" i="1"/>
  <c r="E880" i="1"/>
  <c r="H879" i="1"/>
  <c r="G879" i="1"/>
  <c r="F879" i="1"/>
  <c r="E879" i="1"/>
  <c r="H878" i="1"/>
  <c r="G878" i="1"/>
  <c r="F878" i="1"/>
  <c r="E878" i="1"/>
  <c r="H877" i="1"/>
  <c r="G877" i="1"/>
  <c r="F877" i="1"/>
  <c r="E877" i="1"/>
  <c r="H876" i="1"/>
  <c r="G876" i="1"/>
  <c r="F876" i="1"/>
  <c r="E876" i="1"/>
  <c r="H875" i="1"/>
  <c r="G875" i="1"/>
  <c r="F875" i="1"/>
  <c r="E875" i="1"/>
  <c r="H874" i="1"/>
  <c r="G874" i="1"/>
  <c r="F874" i="1"/>
  <c r="E874" i="1"/>
  <c r="H873" i="1"/>
  <c r="G873" i="1"/>
  <c r="F873" i="1"/>
  <c r="E873" i="1"/>
  <c r="H872" i="1"/>
  <c r="G872" i="1"/>
  <c r="F872" i="1"/>
  <c r="E872" i="1"/>
  <c r="H871" i="1"/>
  <c r="G871" i="1"/>
  <c r="F871" i="1"/>
  <c r="E871" i="1"/>
  <c r="H870" i="1"/>
  <c r="G870" i="1"/>
  <c r="F870" i="1"/>
  <c r="E870" i="1"/>
  <c r="E869" i="1" s="1"/>
  <c r="H863" i="1"/>
  <c r="G860" i="1"/>
  <c r="D857" i="1"/>
  <c r="D856" i="1"/>
  <c r="D855" i="1"/>
  <c r="D854" i="1"/>
  <c r="D853" i="1"/>
  <c r="D852" i="1"/>
  <c r="D851" i="1"/>
  <c r="D850" i="1"/>
  <c r="D849" i="1"/>
  <c r="D848" i="1"/>
  <c r="H847" i="1"/>
  <c r="G847" i="1"/>
  <c r="F847" i="1"/>
  <c r="E847" i="1"/>
  <c r="H846" i="1"/>
  <c r="G846" i="1"/>
  <c r="F846" i="1"/>
  <c r="E846" i="1"/>
  <c r="H845" i="1"/>
  <c r="G845" i="1"/>
  <c r="F845" i="1"/>
  <c r="E845" i="1"/>
  <c r="H844" i="1"/>
  <c r="G844" i="1"/>
  <c r="G789" i="1" s="1"/>
  <c r="F844" i="1"/>
  <c r="E844" i="1"/>
  <c r="H843" i="1"/>
  <c r="G843" i="1"/>
  <c r="D843" i="1" s="1"/>
  <c r="F843" i="1"/>
  <c r="E843" i="1"/>
  <c r="H842" i="1"/>
  <c r="G842" i="1"/>
  <c r="G787" i="1" s="1"/>
  <c r="F842" i="1"/>
  <c r="E842" i="1"/>
  <c r="H841" i="1"/>
  <c r="G841" i="1"/>
  <c r="F841" i="1"/>
  <c r="E841" i="1"/>
  <c r="H840" i="1"/>
  <c r="G840" i="1"/>
  <c r="F840" i="1"/>
  <c r="E840" i="1"/>
  <c r="D840" i="1" s="1"/>
  <c r="H839" i="1"/>
  <c r="G839" i="1"/>
  <c r="F839" i="1"/>
  <c r="E839" i="1"/>
  <c r="H838" i="1"/>
  <c r="G838" i="1"/>
  <c r="F838" i="1"/>
  <c r="E838" i="1"/>
  <c r="H837" i="1"/>
  <c r="G837" i="1"/>
  <c r="F837" i="1"/>
  <c r="E837" i="1"/>
  <c r="D835" i="1"/>
  <c r="D834" i="1"/>
  <c r="D833" i="1"/>
  <c r="D832" i="1"/>
  <c r="D831" i="1"/>
  <c r="D830" i="1"/>
  <c r="D829" i="1"/>
  <c r="D828" i="1"/>
  <c r="D827" i="1"/>
  <c r="D826" i="1"/>
  <c r="H825" i="1"/>
  <c r="G825" i="1"/>
  <c r="F825" i="1"/>
  <c r="E825" i="1"/>
  <c r="H824" i="1"/>
  <c r="G824" i="1"/>
  <c r="F824" i="1"/>
  <c r="E824" i="1"/>
  <c r="H823" i="1"/>
  <c r="G823" i="1"/>
  <c r="F823" i="1"/>
  <c r="F790" i="1" s="1"/>
  <c r="E823" i="1"/>
  <c r="H822" i="1"/>
  <c r="G822" i="1"/>
  <c r="F822" i="1"/>
  <c r="E822" i="1"/>
  <c r="H821" i="1"/>
  <c r="G821" i="1"/>
  <c r="F821" i="1"/>
  <c r="E821" i="1"/>
  <c r="H820" i="1"/>
  <c r="G820" i="1"/>
  <c r="F820" i="1"/>
  <c r="E820" i="1"/>
  <c r="H819" i="1"/>
  <c r="G819" i="1"/>
  <c r="F819" i="1"/>
  <c r="E819" i="1"/>
  <c r="H818" i="1"/>
  <c r="G818" i="1"/>
  <c r="F818" i="1"/>
  <c r="E818" i="1"/>
  <c r="H817" i="1"/>
  <c r="G817" i="1"/>
  <c r="F817" i="1"/>
  <c r="F784" i="1" s="1"/>
  <c r="E817" i="1"/>
  <c r="H816" i="1"/>
  <c r="G816" i="1"/>
  <c r="F816" i="1"/>
  <c r="F783" i="1" s="1"/>
  <c r="E816" i="1"/>
  <c r="H815" i="1"/>
  <c r="G815" i="1"/>
  <c r="F815" i="1"/>
  <c r="E815" i="1"/>
  <c r="H814" i="1"/>
  <c r="H803" i="1" s="1"/>
  <c r="D813" i="1"/>
  <c r="D812" i="1"/>
  <c r="D811" i="1"/>
  <c r="D810" i="1"/>
  <c r="D809" i="1"/>
  <c r="D808" i="1"/>
  <c r="D807" i="1"/>
  <c r="D806" i="1"/>
  <c r="D805" i="1"/>
  <c r="D804" i="1"/>
  <c r="G803" i="1"/>
  <c r="F803" i="1"/>
  <c r="E803" i="1"/>
  <c r="H802" i="1"/>
  <c r="G802" i="1"/>
  <c r="F802" i="1"/>
  <c r="E802" i="1"/>
  <c r="H801" i="1"/>
  <c r="H790" i="1" s="1"/>
  <c r="G801" i="1"/>
  <c r="F801" i="1"/>
  <c r="E801" i="1"/>
  <c r="H800" i="1"/>
  <c r="H789" i="1" s="1"/>
  <c r="G800" i="1"/>
  <c r="F800" i="1"/>
  <c r="E800" i="1"/>
  <c r="H799" i="1"/>
  <c r="H788" i="1" s="1"/>
  <c r="G799" i="1"/>
  <c r="F799" i="1"/>
  <c r="E799" i="1"/>
  <c r="H798" i="1"/>
  <c r="H787" i="1" s="1"/>
  <c r="G798" i="1"/>
  <c r="F798" i="1"/>
  <c r="E798" i="1"/>
  <c r="E787" i="1" s="1"/>
  <c r="D798" i="1"/>
  <c r="H797" i="1"/>
  <c r="G797" i="1"/>
  <c r="F797" i="1"/>
  <c r="E797" i="1"/>
  <c r="H796" i="1"/>
  <c r="G796" i="1"/>
  <c r="F796" i="1"/>
  <c r="E796" i="1"/>
  <c r="E785" i="1" s="1"/>
  <c r="H795" i="1"/>
  <c r="G795" i="1"/>
  <c r="F795" i="1"/>
  <c r="E795" i="1"/>
  <c r="H794" i="1"/>
  <c r="G794" i="1"/>
  <c r="F794" i="1"/>
  <c r="E794" i="1"/>
  <c r="H793" i="1"/>
  <c r="G793" i="1"/>
  <c r="F793" i="1"/>
  <c r="E793" i="1"/>
  <c r="D793" i="1" s="1"/>
  <c r="E789" i="1"/>
  <c r="E788" i="1"/>
  <c r="D780" i="1"/>
  <c r="D779" i="1"/>
  <c r="D778" i="1"/>
  <c r="D777" i="1"/>
  <c r="D776" i="1"/>
  <c r="D775" i="1"/>
  <c r="D774" i="1"/>
  <c r="D773" i="1"/>
  <c r="D772" i="1"/>
  <c r="D771" i="1"/>
  <c r="H770" i="1"/>
  <c r="G770" i="1"/>
  <c r="F770" i="1"/>
  <c r="D770" i="1" s="1"/>
  <c r="E770" i="1"/>
  <c r="H769" i="1"/>
  <c r="G769" i="1"/>
  <c r="F769" i="1"/>
  <c r="E769" i="1"/>
  <c r="H768" i="1"/>
  <c r="G768" i="1"/>
  <c r="F768" i="1"/>
  <c r="E768" i="1"/>
  <c r="H767" i="1"/>
  <c r="G767" i="1"/>
  <c r="F767" i="1"/>
  <c r="E767" i="1"/>
  <c r="H766" i="1"/>
  <c r="G766" i="1"/>
  <c r="F766" i="1"/>
  <c r="E766" i="1"/>
  <c r="H765" i="1"/>
  <c r="G765" i="1"/>
  <c r="F765" i="1"/>
  <c r="E765" i="1"/>
  <c r="H764" i="1"/>
  <c r="G764" i="1"/>
  <c r="F764" i="1"/>
  <c r="E764" i="1"/>
  <c r="H763" i="1"/>
  <c r="G763" i="1"/>
  <c r="F763" i="1"/>
  <c r="E763" i="1"/>
  <c r="H762" i="1"/>
  <c r="G762" i="1"/>
  <c r="F762" i="1"/>
  <c r="E762" i="1"/>
  <c r="H761" i="1"/>
  <c r="G761" i="1"/>
  <c r="F761" i="1"/>
  <c r="E761" i="1"/>
  <c r="H760" i="1"/>
  <c r="H759" i="1" s="1"/>
  <c r="H748" i="1" s="1"/>
  <c r="G760" i="1"/>
  <c r="F760" i="1"/>
  <c r="E760" i="1"/>
  <c r="D758" i="1"/>
  <c r="D757" i="1"/>
  <c r="D756" i="1"/>
  <c r="D755" i="1"/>
  <c r="D754" i="1"/>
  <c r="D753" i="1"/>
  <c r="D752" i="1"/>
  <c r="D751" i="1"/>
  <c r="D750" i="1"/>
  <c r="D749" i="1"/>
  <c r="G748" i="1"/>
  <c r="F748" i="1"/>
  <c r="D748" i="1" s="1"/>
  <c r="E748" i="1"/>
  <c r="H747" i="1"/>
  <c r="H736" i="1" s="1"/>
  <c r="G747" i="1"/>
  <c r="F747" i="1"/>
  <c r="F736" i="1" s="1"/>
  <c r="E747" i="1"/>
  <c r="H746" i="1"/>
  <c r="G746" i="1"/>
  <c r="F746" i="1"/>
  <c r="E746" i="1"/>
  <c r="H745" i="1"/>
  <c r="H734" i="1" s="1"/>
  <c r="G745" i="1"/>
  <c r="F745" i="1"/>
  <c r="E745" i="1"/>
  <c r="D745" i="1"/>
  <c r="H744" i="1"/>
  <c r="G744" i="1"/>
  <c r="F744" i="1"/>
  <c r="F733" i="1" s="1"/>
  <c r="E744" i="1"/>
  <c r="H743" i="1"/>
  <c r="G743" i="1"/>
  <c r="F743" i="1"/>
  <c r="F732" i="1" s="1"/>
  <c r="E743" i="1"/>
  <c r="H742" i="1"/>
  <c r="H731" i="1" s="1"/>
  <c r="G742" i="1"/>
  <c r="F742" i="1"/>
  <c r="E742" i="1"/>
  <c r="H741" i="1"/>
  <c r="G741" i="1"/>
  <c r="F741" i="1"/>
  <c r="E741" i="1"/>
  <c r="E730" i="1" s="1"/>
  <c r="H740" i="1"/>
  <c r="G740" i="1"/>
  <c r="F740" i="1"/>
  <c r="E740" i="1"/>
  <c r="H739" i="1"/>
  <c r="H728" i="1" s="1"/>
  <c r="G739" i="1"/>
  <c r="F739" i="1"/>
  <c r="E739" i="1"/>
  <c r="H738" i="1"/>
  <c r="G738" i="1"/>
  <c r="G727" i="1" s="1"/>
  <c r="F738" i="1"/>
  <c r="E738" i="1"/>
  <c r="E727" i="1" s="1"/>
  <c r="F734" i="1"/>
  <c r="H730" i="1"/>
  <c r="H729" i="1"/>
  <c r="D725" i="1"/>
  <c r="D724" i="1"/>
  <c r="D723" i="1"/>
  <c r="D722" i="1"/>
  <c r="D721" i="1"/>
  <c r="D720" i="1"/>
  <c r="D719" i="1"/>
  <c r="D718" i="1"/>
  <c r="D717" i="1"/>
  <c r="D716" i="1"/>
  <c r="H715" i="1"/>
  <c r="G715" i="1"/>
  <c r="F715" i="1"/>
  <c r="E715" i="1"/>
  <c r="H714" i="1"/>
  <c r="G714" i="1"/>
  <c r="F714" i="1"/>
  <c r="E714" i="1"/>
  <c r="H713" i="1"/>
  <c r="G713" i="1"/>
  <c r="F713" i="1"/>
  <c r="E713" i="1"/>
  <c r="H712" i="1"/>
  <c r="G712" i="1"/>
  <c r="F712" i="1"/>
  <c r="E712" i="1"/>
  <c r="H711" i="1"/>
  <c r="G711" i="1"/>
  <c r="F711" i="1"/>
  <c r="E711" i="1"/>
  <c r="D711" i="1" s="1"/>
  <c r="H710" i="1"/>
  <c r="G710" i="1"/>
  <c r="F710" i="1"/>
  <c r="E710" i="1"/>
  <c r="H709" i="1"/>
  <c r="G709" i="1"/>
  <c r="F709" i="1"/>
  <c r="E709" i="1"/>
  <c r="H708" i="1"/>
  <c r="G708" i="1"/>
  <c r="F708" i="1"/>
  <c r="E708" i="1"/>
  <c r="H707" i="1"/>
  <c r="G707" i="1"/>
  <c r="F707" i="1"/>
  <c r="E707" i="1"/>
  <c r="H706" i="1"/>
  <c r="G706" i="1"/>
  <c r="F706" i="1"/>
  <c r="E706" i="1"/>
  <c r="H705" i="1"/>
  <c r="G705" i="1"/>
  <c r="F705" i="1"/>
  <c r="E705" i="1"/>
  <c r="D703" i="1"/>
  <c r="D702" i="1"/>
  <c r="D701" i="1"/>
  <c r="D700" i="1"/>
  <c r="D699" i="1"/>
  <c r="D698" i="1"/>
  <c r="D697" i="1"/>
  <c r="D696" i="1"/>
  <c r="D695" i="1"/>
  <c r="D694" i="1"/>
  <c r="H693" i="1"/>
  <c r="G693" i="1"/>
  <c r="F693" i="1"/>
  <c r="E693" i="1"/>
  <c r="D692" i="1"/>
  <c r="D691" i="1"/>
  <c r="D690" i="1"/>
  <c r="D689" i="1"/>
  <c r="D688" i="1"/>
  <c r="D687" i="1"/>
  <c r="D686" i="1"/>
  <c r="D685" i="1"/>
  <c r="D684" i="1"/>
  <c r="D683" i="1"/>
  <c r="H682" i="1"/>
  <c r="G682" i="1"/>
  <c r="F682" i="1"/>
  <c r="E682" i="1"/>
  <c r="H681" i="1"/>
  <c r="G681" i="1"/>
  <c r="F681" i="1"/>
  <c r="E681" i="1"/>
  <c r="H680" i="1"/>
  <c r="G680" i="1"/>
  <c r="G669" i="1" s="1"/>
  <c r="F680" i="1"/>
  <c r="F669" i="1" s="1"/>
  <c r="E680" i="1"/>
  <c r="H679" i="1"/>
  <c r="G679" i="1"/>
  <c r="F679" i="1"/>
  <c r="E679" i="1"/>
  <c r="H678" i="1"/>
  <c r="G678" i="1"/>
  <c r="G667" i="1" s="1"/>
  <c r="F678" i="1"/>
  <c r="F667" i="1" s="1"/>
  <c r="E678" i="1"/>
  <c r="H677" i="1"/>
  <c r="H666" i="1" s="1"/>
  <c r="G677" i="1"/>
  <c r="G666" i="1" s="1"/>
  <c r="F677" i="1"/>
  <c r="E677" i="1"/>
  <c r="H676" i="1"/>
  <c r="G676" i="1"/>
  <c r="G665" i="1" s="1"/>
  <c r="F676" i="1"/>
  <c r="E676" i="1"/>
  <c r="H675" i="1"/>
  <c r="H664" i="1" s="1"/>
  <c r="G675" i="1"/>
  <c r="F675" i="1"/>
  <c r="F664" i="1" s="1"/>
  <c r="E675" i="1"/>
  <c r="H674" i="1"/>
  <c r="G674" i="1"/>
  <c r="G663" i="1" s="1"/>
  <c r="F674" i="1"/>
  <c r="F663" i="1" s="1"/>
  <c r="E674" i="1"/>
  <c r="H673" i="1"/>
  <c r="H662" i="1" s="1"/>
  <c r="G673" i="1"/>
  <c r="F673" i="1"/>
  <c r="E673" i="1"/>
  <c r="H672" i="1"/>
  <c r="H661" i="1" s="1"/>
  <c r="G672" i="1"/>
  <c r="F672" i="1"/>
  <c r="E672" i="1"/>
  <c r="H671" i="1"/>
  <c r="G670" i="1"/>
  <c r="E668" i="1"/>
  <c r="E666" i="1"/>
  <c r="H665" i="1"/>
  <c r="F665" i="1"/>
  <c r="G662" i="1"/>
  <c r="D659" i="1"/>
  <c r="D658" i="1"/>
  <c r="D657" i="1"/>
  <c r="D656" i="1"/>
  <c r="D655" i="1"/>
  <c r="D654" i="1"/>
  <c r="D653" i="1"/>
  <c r="D652" i="1"/>
  <c r="D651" i="1"/>
  <c r="D650" i="1"/>
  <c r="H649" i="1"/>
  <c r="G649" i="1"/>
  <c r="F649" i="1"/>
  <c r="E649" i="1"/>
  <c r="H648" i="1"/>
  <c r="G648" i="1"/>
  <c r="F648" i="1"/>
  <c r="E648" i="1"/>
  <c r="H647" i="1"/>
  <c r="G647" i="1"/>
  <c r="F647" i="1"/>
  <c r="E647" i="1"/>
  <c r="H646" i="1"/>
  <c r="G646" i="1"/>
  <c r="F646" i="1"/>
  <c r="E646" i="1"/>
  <c r="H645" i="1"/>
  <c r="G645" i="1"/>
  <c r="F645" i="1"/>
  <c r="E645" i="1"/>
  <c r="H644" i="1"/>
  <c r="G644" i="1"/>
  <c r="F644" i="1"/>
  <c r="E644" i="1"/>
  <c r="H643" i="1"/>
  <c r="G643" i="1"/>
  <c r="F643" i="1"/>
  <c r="E643" i="1"/>
  <c r="H642" i="1"/>
  <c r="G642" i="1"/>
  <c r="F642" i="1"/>
  <c r="E642" i="1"/>
  <c r="H641" i="1"/>
  <c r="G641" i="1"/>
  <c r="F641" i="1"/>
  <c r="E641" i="1"/>
  <c r="H640" i="1"/>
  <c r="G640" i="1"/>
  <c r="F640" i="1"/>
  <c r="E640" i="1"/>
  <c r="H639" i="1"/>
  <c r="G639" i="1"/>
  <c r="F639" i="1"/>
  <c r="E639" i="1"/>
  <c r="D639" i="1" s="1"/>
  <c r="D637" i="1"/>
  <c r="D636" i="1"/>
  <c r="D635" i="1"/>
  <c r="D634" i="1"/>
  <c r="D633" i="1"/>
  <c r="D632" i="1"/>
  <c r="D631" i="1"/>
  <c r="D630" i="1"/>
  <c r="D629" i="1"/>
  <c r="D628" i="1"/>
  <c r="H627" i="1"/>
  <c r="G627" i="1"/>
  <c r="F627" i="1"/>
  <c r="E627" i="1"/>
  <c r="D625" i="1"/>
  <c r="D624" i="1"/>
  <c r="D623" i="1"/>
  <c r="D622" i="1"/>
  <c r="D621" i="1"/>
  <c r="D620" i="1"/>
  <c r="D619" i="1"/>
  <c r="D618" i="1"/>
  <c r="D617" i="1"/>
  <c r="H616" i="1"/>
  <c r="G616" i="1"/>
  <c r="F616" i="1"/>
  <c r="E616" i="1"/>
  <c r="D614" i="1"/>
  <c r="D613" i="1"/>
  <c r="D612" i="1"/>
  <c r="D611" i="1"/>
  <c r="D610" i="1"/>
  <c r="D609" i="1"/>
  <c r="D608" i="1"/>
  <c r="D607" i="1"/>
  <c r="D606" i="1"/>
  <c r="H605" i="1"/>
  <c r="G605" i="1"/>
  <c r="F605" i="1"/>
  <c r="D605" i="1" s="1"/>
  <c r="E605" i="1"/>
  <c r="G604" i="1"/>
  <c r="D604" i="1"/>
  <c r="D603" i="1"/>
  <c r="D602" i="1"/>
  <c r="D601" i="1"/>
  <c r="D600" i="1"/>
  <c r="D599" i="1"/>
  <c r="D598" i="1"/>
  <c r="D597" i="1"/>
  <c r="D596" i="1"/>
  <c r="D595" i="1"/>
  <c r="H594" i="1"/>
  <c r="G594" i="1"/>
  <c r="F594" i="1"/>
  <c r="E594" i="1"/>
  <c r="H593" i="1"/>
  <c r="G593" i="1"/>
  <c r="F593" i="1"/>
  <c r="E593" i="1"/>
  <c r="H592" i="1"/>
  <c r="G592" i="1"/>
  <c r="F592" i="1"/>
  <c r="E592" i="1"/>
  <c r="E559" i="1" s="1"/>
  <c r="H591" i="1"/>
  <c r="G591" i="1"/>
  <c r="F591" i="1"/>
  <c r="E591" i="1"/>
  <c r="H590" i="1"/>
  <c r="G590" i="1"/>
  <c r="F590" i="1"/>
  <c r="E590" i="1"/>
  <c r="E557" i="1" s="1"/>
  <c r="H589" i="1"/>
  <c r="G589" i="1"/>
  <c r="F589" i="1"/>
  <c r="E589" i="1"/>
  <c r="H588" i="1"/>
  <c r="G588" i="1"/>
  <c r="F588" i="1"/>
  <c r="E588" i="1"/>
  <c r="E555" i="1" s="1"/>
  <c r="H587" i="1"/>
  <c r="G587" i="1"/>
  <c r="F587" i="1"/>
  <c r="E587" i="1"/>
  <c r="H586" i="1"/>
  <c r="G586" i="1"/>
  <c r="F586" i="1"/>
  <c r="E586" i="1"/>
  <c r="D586" i="1" s="1"/>
  <c r="H585" i="1"/>
  <c r="G585" i="1"/>
  <c r="F585" i="1"/>
  <c r="F552" i="1" s="1"/>
  <c r="E585" i="1"/>
  <c r="H584" i="1"/>
  <c r="G584" i="1"/>
  <c r="F584" i="1"/>
  <c r="E584" i="1"/>
  <c r="D582" i="1"/>
  <c r="D581" i="1"/>
  <c r="D580" i="1"/>
  <c r="D579" i="1"/>
  <c r="D578" i="1"/>
  <c r="D577" i="1"/>
  <c r="D576" i="1"/>
  <c r="D575" i="1"/>
  <c r="D574" i="1"/>
  <c r="D573" i="1"/>
  <c r="H572" i="1"/>
  <c r="G572" i="1"/>
  <c r="F572" i="1"/>
  <c r="E572" i="1"/>
  <c r="H571" i="1"/>
  <c r="H560" i="1" s="1"/>
  <c r="G571" i="1"/>
  <c r="F571" i="1"/>
  <c r="E571" i="1"/>
  <c r="H570" i="1"/>
  <c r="H559" i="1" s="1"/>
  <c r="G570" i="1"/>
  <c r="F570" i="1"/>
  <c r="E570" i="1"/>
  <c r="H569" i="1"/>
  <c r="H558" i="1" s="1"/>
  <c r="G569" i="1"/>
  <c r="F569" i="1"/>
  <c r="E569" i="1"/>
  <c r="H568" i="1"/>
  <c r="G568" i="1"/>
  <c r="F568" i="1"/>
  <c r="E568" i="1"/>
  <c r="H567" i="1"/>
  <c r="G567" i="1"/>
  <c r="F567" i="1"/>
  <c r="E567" i="1"/>
  <c r="H566" i="1"/>
  <c r="G566" i="1"/>
  <c r="F566" i="1"/>
  <c r="E566" i="1"/>
  <c r="D566" i="1"/>
  <c r="H565" i="1"/>
  <c r="G565" i="1"/>
  <c r="G554" i="1" s="1"/>
  <c r="F565" i="1"/>
  <c r="E565" i="1"/>
  <c r="H564" i="1"/>
  <c r="G564" i="1"/>
  <c r="G553" i="1" s="1"/>
  <c r="F564" i="1"/>
  <c r="E564" i="1"/>
  <c r="E553" i="1" s="1"/>
  <c r="H563" i="1"/>
  <c r="G563" i="1"/>
  <c r="F563" i="1"/>
  <c r="E563" i="1"/>
  <c r="H562" i="1"/>
  <c r="G562" i="1"/>
  <c r="F562" i="1"/>
  <c r="F561" i="1" s="1"/>
  <c r="E562" i="1"/>
  <c r="G559" i="1"/>
  <c r="F558" i="1"/>
  <c r="F556" i="1"/>
  <c r="F554" i="1"/>
  <c r="G551" i="1"/>
  <c r="D549" i="1"/>
  <c r="D548" i="1"/>
  <c r="D547" i="1"/>
  <c r="D546" i="1"/>
  <c r="D545" i="1"/>
  <c r="D544" i="1"/>
  <c r="D543" i="1"/>
  <c r="D542" i="1"/>
  <c r="D541" i="1"/>
  <c r="D540" i="1"/>
  <c r="H539" i="1"/>
  <c r="G539" i="1"/>
  <c r="F539" i="1"/>
  <c r="E539" i="1"/>
  <c r="D538" i="1"/>
  <c r="D537" i="1"/>
  <c r="D536" i="1"/>
  <c r="D535" i="1"/>
  <c r="D534" i="1"/>
  <c r="D533" i="1"/>
  <c r="D532" i="1"/>
  <c r="D531" i="1"/>
  <c r="D530" i="1"/>
  <c r="D529" i="1"/>
  <c r="H528" i="1"/>
  <c r="H517" i="1" s="1"/>
  <c r="H506" i="1" s="1"/>
  <c r="H495" i="1" s="1"/>
  <c r="H484" i="1" s="1"/>
  <c r="H473" i="1" s="1"/>
  <c r="G528" i="1"/>
  <c r="F528" i="1"/>
  <c r="E528" i="1"/>
  <c r="D527" i="1"/>
  <c r="D526" i="1"/>
  <c r="D525" i="1"/>
  <c r="D524" i="1"/>
  <c r="D523" i="1"/>
  <c r="D522" i="1"/>
  <c r="D521" i="1"/>
  <c r="D520" i="1"/>
  <c r="D519" i="1"/>
  <c r="D518" i="1"/>
  <c r="G517" i="1"/>
  <c r="F517" i="1"/>
  <c r="E517" i="1"/>
  <c r="D515" i="1"/>
  <c r="D514" i="1"/>
  <c r="D513" i="1"/>
  <c r="D512" i="1"/>
  <c r="D511" i="1"/>
  <c r="D510" i="1"/>
  <c r="D509" i="1"/>
  <c r="D508" i="1"/>
  <c r="D507" i="1"/>
  <c r="G506" i="1"/>
  <c r="F506" i="1"/>
  <c r="E506" i="1"/>
  <c r="D505" i="1"/>
  <c r="D504" i="1"/>
  <c r="D503" i="1"/>
  <c r="D502" i="1"/>
  <c r="D501" i="1"/>
  <c r="D500" i="1"/>
  <c r="D499" i="1"/>
  <c r="D498" i="1"/>
  <c r="D497" i="1"/>
  <c r="D496" i="1"/>
  <c r="G495" i="1"/>
  <c r="F495" i="1"/>
  <c r="D495" i="1" s="1"/>
  <c r="E495" i="1"/>
  <c r="D494" i="1"/>
  <c r="D493" i="1"/>
  <c r="D492" i="1"/>
  <c r="D491" i="1"/>
  <c r="D490" i="1"/>
  <c r="D489" i="1"/>
  <c r="D488" i="1"/>
  <c r="D487" i="1"/>
  <c r="D486" i="1"/>
  <c r="D485" i="1"/>
  <c r="G484" i="1"/>
  <c r="F484" i="1"/>
  <c r="E484" i="1"/>
  <c r="D483" i="1"/>
  <c r="D482" i="1"/>
  <c r="D481" i="1"/>
  <c r="D480" i="1"/>
  <c r="D479" i="1"/>
  <c r="D478" i="1"/>
  <c r="D477" i="1"/>
  <c r="D476" i="1"/>
  <c r="D475" i="1"/>
  <c r="D474" i="1"/>
  <c r="G473" i="1"/>
  <c r="F473" i="1"/>
  <c r="E473" i="1"/>
  <c r="D472" i="1"/>
  <c r="D471" i="1"/>
  <c r="D470" i="1"/>
  <c r="D469" i="1"/>
  <c r="D468" i="1"/>
  <c r="D467" i="1"/>
  <c r="D466" i="1"/>
  <c r="D465" i="1"/>
  <c r="D464" i="1"/>
  <c r="D463" i="1"/>
  <c r="G462" i="1"/>
  <c r="F462" i="1"/>
  <c r="E462" i="1"/>
  <c r="H461" i="1"/>
  <c r="H450" i="1" s="1"/>
  <c r="G461" i="1"/>
  <c r="G450" i="1" s="1"/>
  <c r="F461" i="1"/>
  <c r="F450" i="1" s="1"/>
  <c r="E461" i="1"/>
  <c r="E450" i="1" s="1"/>
  <c r="H460" i="1"/>
  <c r="G460" i="1"/>
  <c r="G449" i="1" s="1"/>
  <c r="F460" i="1"/>
  <c r="E460" i="1"/>
  <c r="H459" i="1"/>
  <c r="H448" i="1" s="1"/>
  <c r="G459" i="1"/>
  <c r="G448" i="1" s="1"/>
  <c r="F459" i="1"/>
  <c r="E459" i="1"/>
  <c r="E448" i="1" s="1"/>
  <c r="H458" i="1"/>
  <c r="G458" i="1"/>
  <c r="G447" i="1" s="1"/>
  <c r="F458" i="1"/>
  <c r="E458" i="1"/>
  <c r="H457" i="1"/>
  <c r="H446" i="1" s="1"/>
  <c r="G457" i="1"/>
  <c r="G446" i="1" s="1"/>
  <c r="F457" i="1"/>
  <c r="F446" i="1" s="1"/>
  <c r="E457" i="1"/>
  <c r="D457" i="1" s="1"/>
  <c r="D446" i="1" s="1"/>
  <c r="H456" i="1"/>
  <c r="H445" i="1" s="1"/>
  <c r="G456" i="1"/>
  <c r="G445" i="1" s="1"/>
  <c r="F456" i="1"/>
  <c r="E456" i="1"/>
  <c r="H455" i="1"/>
  <c r="H444" i="1" s="1"/>
  <c r="G455" i="1"/>
  <c r="F455" i="1"/>
  <c r="E455" i="1"/>
  <c r="E444" i="1" s="1"/>
  <c r="H454" i="1"/>
  <c r="H443" i="1" s="1"/>
  <c r="G454" i="1"/>
  <c r="G443" i="1" s="1"/>
  <c r="F454" i="1"/>
  <c r="E454" i="1"/>
  <c r="H453" i="1"/>
  <c r="G453" i="1"/>
  <c r="F453" i="1"/>
  <c r="F442" i="1" s="1"/>
  <c r="E453" i="1"/>
  <c r="E442" i="1" s="1"/>
  <c r="H452" i="1"/>
  <c r="G452" i="1"/>
  <c r="F452" i="1"/>
  <c r="F451" i="1" s="1"/>
  <c r="E452" i="1"/>
  <c r="H449" i="1"/>
  <c r="F449" i="1"/>
  <c r="H447" i="1"/>
  <c r="F447" i="1"/>
  <c r="E446" i="1"/>
  <c r="F445" i="1"/>
  <c r="G444" i="1"/>
  <c r="F443" i="1"/>
  <c r="G442" i="1"/>
  <c r="H441" i="1"/>
  <c r="F441" i="1"/>
  <c r="D439" i="1"/>
  <c r="D438" i="1"/>
  <c r="D437" i="1"/>
  <c r="D436" i="1"/>
  <c r="D435" i="1"/>
  <c r="D434" i="1"/>
  <c r="D433" i="1"/>
  <c r="D432" i="1"/>
  <c r="D431" i="1"/>
  <c r="D430" i="1"/>
  <c r="G429" i="1"/>
  <c r="F429" i="1"/>
  <c r="E429" i="1"/>
  <c r="D427" i="1"/>
  <c r="D426" i="1"/>
  <c r="D425" i="1"/>
  <c r="D424" i="1"/>
  <c r="D423" i="1"/>
  <c r="D422" i="1"/>
  <c r="D421" i="1"/>
  <c r="D420" i="1"/>
  <c r="D419" i="1"/>
  <c r="G418" i="1"/>
  <c r="F418" i="1"/>
  <c r="E418" i="1"/>
  <c r="D417" i="1"/>
  <c r="D416" i="1"/>
  <c r="D415" i="1"/>
  <c r="D414" i="1"/>
  <c r="D413" i="1"/>
  <c r="D412" i="1"/>
  <c r="D411" i="1"/>
  <c r="D410" i="1"/>
  <c r="D409" i="1"/>
  <c r="D408" i="1"/>
  <c r="G407" i="1"/>
  <c r="F407" i="1"/>
  <c r="E407" i="1"/>
  <c r="H406" i="1"/>
  <c r="G406" i="1"/>
  <c r="F406" i="1"/>
  <c r="E406" i="1"/>
  <c r="H405" i="1"/>
  <c r="G405" i="1"/>
  <c r="F405" i="1"/>
  <c r="E405" i="1"/>
  <c r="H404" i="1"/>
  <c r="G404" i="1"/>
  <c r="D404" i="1" s="1"/>
  <c r="F404" i="1"/>
  <c r="E404" i="1"/>
  <c r="H403" i="1"/>
  <c r="G403" i="1"/>
  <c r="F403" i="1"/>
  <c r="E403" i="1"/>
  <c r="H402" i="1"/>
  <c r="G402" i="1"/>
  <c r="F402" i="1"/>
  <c r="E402" i="1"/>
  <c r="H401" i="1"/>
  <c r="G401" i="1"/>
  <c r="F401" i="1"/>
  <c r="E401" i="1"/>
  <c r="H400" i="1"/>
  <c r="G400" i="1"/>
  <c r="F400" i="1"/>
  <c r="E400" i="1"/>
  <c r="H399" i="1"/>
  <c r="G399" i="1"/>
  <c r="F399" i="1"/>
  <c r="E399" i="1"/>
  <c r="H398" i="1"/>
  <c r="G398" i="1"/>
  <c r="F398" i="1"/>
  <c r="E398" i="1"/>
  <c r="H397" i="1"/>
  <c r="H396" i="1" s="1"/>
  <c r="G397" i="1"/>
  <c r="D397" i="1" s="1"/>
  <c r="F397" i="1"/>
  <c r="F396" i="1" s="1"/>
  <c r="E397" i="1"/>
  <c r="E396" i="1" s="1"/>
  <c r="D394" i="1"/>
  <c r="D393" i="1"/>
  <c r="D392" i="1"/>
  <c r="D391" i="1"/>
  <c r="D390" i="1"/>
  <c r="D389" i="1"/>
  <c r="D388" i="1"/>
  <c r="D387" i="1"/>
  <c r="D386" i="1"/>
  <c r="G385" i="1"/>
  <c r="F385" i="1"/>
  <c r="E385" i="1"/>
  <c r="D383" i="1"/>
  <c r="D382" i="1"/>
  <c r="D381" i="1"/>
  <c r="D380" i="1"/>
  <c r="D379" i="1"/>
  <c r="D378" i="1"/>
  <c r="D377" i="1"/>
  <c r="D376" i="1"/>
  <c r="D375" i="1"/>
  <c r="G374" i="1"/>
  <c r="F374" i="1"/>
  <c r="E374" i="1"/>
  <c r="D373" i="1"/>
  <c r="D372" i="1"/>
  <c r="D371" i="1"/>
  <c r="D370" i="1"/>
  <c r="D369" i="1"/>
  <c r="D368" i="1"/>
  <c r="D367" i="1"/>
  <c r="D366" i="1"/>
  <c r="D365" i="1"/>
  <c r="D364" i="1"/>
  <c r="G363" i="1"/>
  <c r="F363" i="1"/>
  <c r="E363" i="1"/>
  <c r="D361" i="1"/>
  <c r="D360" i="1"/>
  <c r="D359" i="1"/>
  <c r="D358" i="1"/>
  <c r="D357" i="1"/>
  <c r="D356" i="1"/>
  <c r="D355" i="1"/>
  <c r="D354" i="1"/>
  <c r="D353" i="1"/>
  <c r="G352" i="1"/>
  <c r="F352" i="1"/>
  <c r="E352" i="1"/>
  <c r="D351" i="1"/>
  <c r="D350" i="1"/>
  <c r="D349" i="1"/>
  <c r="D348" i="1"/>
  <c r="D347" i="1"/>
  <c r="D346" i="1"/>
  <c r="D345" i="1"/>
  <c r="D344" i="1"/>
  <c r="D343" i="1"/>
  <c r="D342" i="1"/>
  <c r="G341" i="1"/>
  <c r="F341" i="1"/>
  <c r="E341" i="1"/>
  <c r="D340" i="1"/>
  <c r="D339" i="1"/>
  <c r="D338" i="1"/>
  <c r="D337" i="1"/>
  <c r="D336" i="1"/>
  <c r="D335" i="1"/>
  <c r="D334" i="1"/>
  <c r="D333" i="1"/>
  <c r="D332" i="1"/>
  <c r="D331" i="1"/>
  <c r="G330" i="1"/>
  <c r="F330" i="1"/>
  <c r="E330" i="1"/>
  <c r="D328" i="1"/>
  <c r="D327" i="1"/>
  <c r="D326" i="1"/>
  <c r="D325" i="1"/>
  <c r="D324" i="1"/>
  <c r="D323" i="1"/>
  <c r="D322" i="1"/>
  <c r="D321" i="1"/>
  <c r="D320" i="1"/>
  <c r="G319" i="1"/>
  <c r="F319" i="1"/>
  <c r="E319" i="1"/>
  <c r="H318" i="1"/>
  <c r="G318" i="1"/>
  <c r="F318" i="1"/>
  <c r="E318" i="1"/>
  <c r="H317" i="1"/>
  <c r="G317" i="1"/>
  <c r="F317" i="1"/>
  <c r="E317" i="1"/>
  <c r="H316" i="1"/>
  <c r="G316" i="1"/>
  <c r="F316" i="1"/>
  <c r="E316" i="1"/>
  <c r="H315" i="1"/>
  <c r="G315" i="1"/>
  <c r="F315" i="1"/>
  <c r="E315" i="1"/>
  <c r="H314" i="1"/>
  <c r="G314" i="1"/>
  <c r="G215" i="1" s="1"/>
  <c r="F314" i="1"/>
  <c r="E314" i="1"/>
  <c r="H313" i="1"/>
  <c r="G313" i="1"/>
  <c r="F313" i="1"/>
  <c r="E313" i="1"/>
  <c r="H312" i="1"/>
  <c r="G312" i="1"/>
  <c r="F312" i="1"/>
  <c r="E312" i="1"/>
  <c r="H311" i="1"/>
  <c r="G311" i="1"/>
  <c r="F311" i="1"/>
  <c r="E311" i="1"/>
  <c r="H310" i="1"/>
  <c r="G310" i="1"/>
  <c r="F310" i="1"/>
  <c r="E310" i="1"/>
  <c r="H309" i="1"/>
  <c r="G309" i="1"/>
  <c r="F309" i="1"/>
  <c r="E309" i="1"/>
  <c r="D307" i="1"/>
  <c r="D306" i="1"/>
  <c r="D305" i="1"/>
  <c r="D304" i="1"/>
  <c r="D303" i="1"/>
  <c r="D302" i="1"/>
  <c r="D301" i="1"/>
  <c r="D300" i="1"/>
  <c r="D299" i="1"/>
  <c r="D298" i="1"/>
  <c r="G297" i="1"/>
  <c r="F297" i="1"/>
  <c r="E297" i="1"/>
  <c r="D295" i="1"/>
  <c r="D294" i="1"/>
  <c r="D293" i="1"/>
  <c r="D292" i="1"/>
  <c r="D291" i="1"/>
  <c r="D290" i="1"/>
  <c r="D289" i="1"/>
  <c r="D288" i="1"/>
  <c r="D287" i="1"/>
  <c r="G286" i="1"/>
  <c r="F286" i="1"/>
  <c r="E286" i="1"/>
  <c r="D284" i="1"/>
  <c r="D283" i="1"/>
  <c r="D282" i="1"/>
  <c r="D281" i="1"/>
  <c r="D280" i="1"/>
  <c r="D279" i="1"/>
  <c r="D278" i="1"/>
  <c r="D277" i="1"/>
  <c r="D276" i="1"/>
  <c r="G275" i="1"/>
  <c r="F275" i="1"/>
  <c r="E275" i="1"/>
  <c r="D273" i="1"/>
  <c r="D272" i="1"/>
  <c r="D271" i="1"/>
  <c r="D270" i="1"/>
  <c r="D269" i="1"/>
  <c r="D268" i="1"/>
  <c r="D267" i="1"/>
  <c r="D266" i="1"/>
  <c r="D265" i="1"/>
  <c r="G264" i="1"/>
  <c r="F264" i="1"/>
  <c r="E264" i="1"/>
  <c r="D262" i="1"/>
  <c r="D261" i="1"/>
  <c r="D260" i="1"/>
  <c r="D259" i="1"/>
  <c r="D258" i="1"/>
  <c r="D257" i="1"/>
  <c r="D256" i="1"/>
  <c r="D255" i="1"/>
  <c r="D254" i="1"/>
  <c r="G253" i="1"/>
  <c r="F253" i="1"/>
  <c r="E253" i="1"/>
  <c r="D251" i="1"/>
  <c r="D250" i="1"/>
  <c r="D249" i="1"/>
  <c r="D248" i="1"/>
  <c r="D247" i="1"/>
  <c r="D246" i="1"/>
  <c r="D245" i="1"/>
  <c r="D244" i="1"/>
  <c r="D243" i="1"/>
  <c r="F242" i="1"/>
  <c r="E242" i="1"/>
  <c r="D241" i="1"/>
  <c r="D240" i="1"/>
  <c r="D239" i="1"/>
  <c r="D238" i="1"/>
  <c r="D237" i="1"/>
  <c r="D236" i="1"/>
  <c r="D235" i="1"/>
  <c r="D234" i="1"/>
  <c r="D233" i="1"/>
  <c r="D232" i="1"/>
  <c r="G231" i="1"/>
  <c r="F231" i="1"/>
  <c r="E231" i="1"/>
  <c r="H230" i="1"/>
  <c r="H219" i="1" s="1"/>
  <c r="F230" i="1"/>
  <c r="F219" i="1" s="1"/>
  <c r="E230" i="1"/>
  <c r="H229" i="1"/>
  <c r="G229" i="1"/>
  <c r="F229" i="1"/>
  <c r="E229" i="1"/>
  <c r="H228" i="1"/>
  <c r="H217" i="1" s="1"/>
  <c r="G228" i="1"/>
  <c r="F228" i="1"/>
  <c r="E228" i="1"/>
  <c r="D228" i="1" s="1"/>
  <c r="H227" i="1"/>
  <c r="H216" i="1" s="1"/>
  <c r="G227" i="1"/>
  <c r="F227" i="1"/>
  <c r="E227" i="1"/>
  <c r="H226" i="1"/>
  <c r="G226" i="1"/>
  <c r="F226" i="1"/>
  <c r="F215" i="1" s="1"/>
  <c r="E226" i="1"/>
  <c r="E215" i="1" s="1"/>
  <c r="D226" i="1"/>
  <c r="H225" i="1"/>
  <c r="G225" i="1"/>
  <c r="F225" i="1"/>
  <c r="E225" i="1"/>
  <c r="H224" i="1"/>
  <c r="G224" i="1"/>
  <c r="G213" i="1" s="1"/>
  <c r="F224" i="1"/>
  <c r="F213" i="1" s="1"/>
  <c r="E224" i="1"/>
  <c r="E213" i="1" s="1"/>
  <c r="H223" i="1"/>
  <c r="G223" i="1"/>
  <c r="F223" i="1"/>
  <c r="E223" i="1"/>
  <c r="H222" i="1"/>
  <c r="G222" i="1"/>
  <c r="F222" i="1"/>
  <c r="F211" i="1" s="1"/>
  <c r="E222" i="1"/>
  <c r="H221" i="1"/>
  <c r="G221" i="1"/>
  <c r="F221" i="1"/>
  <c r="F220" i="1" s="1"/>
  <c r="E221" i="1"/>
  <c r="E219" i="1"/>
  <c r="H218" i="1"/>
  <c r="F218" i="1"/>
  <c r="E217" i="1"/>
  <c r="H214" i="1"/>
  <c r="F214" i="1"/>
  <c r="H212" i="1"/>
  <c r="F212" i="1"/>
  <c r="E211" i="1"/>
  <c r="D208" i="1"/>
  <c r="D207" i="1"/>
  <c r="D206" i="1"/>
  <c r="D205" i="1"/>
  <c r="D204" i="1"/>
  <c r="D203" i="1"/>
  <c r="H202" i="1"/>
  <c r="G202" i="1"/>
  <c r="F202" i="1"/>
  <c r="E202" i="1"/>
  <c r="H201" i="1"/>
  <c r="G201" i="1"/>
  <c r="F201" i="1"/>
  <c r="E201" i="1"/>
  <c r="H200" i="1"/>
  <c r="G200" i="1"/>
  <c r="F200" i="1"/>
  <c r="E200" i="1"/>
  <c r="H199" i="1"/>
  <c r="G199" i="1"/>
  <c r="F199" i="1"/>
  <c r="E199" i="1"/>
  <c r="H198" i="1"/>
  <c r="G198" i="1"/>
  <c r="F198" i="1"/>
  <c r="E198" i="1"/>
  <c r="H197" i="1"/>
  <c r="G197" i="1"/>
  <c r="F197" i="1"/>
  <c r="E197" i="1"/>
  <c r="H196" i="1"/>
  <c r="G196" i="1"/>
  <c r="G195" i="1" s="1"/>
  <c r="F196" i="1"/>
  <c r="F195" i="1" s="1"/>
  <c r="E196" i="1"/>
  <c r="D194" i="1"/>
  <c r="D193" i="1"/>
  <c r="D192" i="1"/>
  <c r="D191" i="1"/>
  <c r="D190" i="1"/>
  <c r="D189" i="1"/>
  <c r="H188" i="1"/>
  <c r="G188" i="1"/>
  <c r="F188" i="1"/>
  <c r="E188" i="1"/>
  <c r="D186" i="1"/>
  <c r="D185" i="1"/>
  <c r="D184" i="1"/>
  <c r="D183" i="1"/>
  <c r="D182" i="1"/>
  <c r="H181" i="1"/>
  <c r="G181" i="1"/>
  <c r="F181" i="1"/>
  <c r="E181" i="1"/>
  <c r="H180" i="1"/>
  <c r="G180" i="1"/>
  <c r="G159" i="1" s="1"/>
  <c r="F180" i="1"/>
  <c r="E180" i="1"/>
  <c r="H179" i="1"/>
  <c r="G179" i="1"/>
  <c r="F179" i="1"/>
  <c r="E179" i="1"/>
  <c r="H178" i="1"/>
  <c r="G178" i="1"/>
  <c r="G157" i="1" s="1"/>
  <c r="F178" i="1"/>
  <c r="E178" i="1"/>
  <c r="H177" i="1"/>
  <c r="G177" i="1"/>
  <c r="F177" i="1"/>
  <c r="E177" i="1"/>
  <c r="H176" i="1"/>
  <c r="G176" i="1"/>
  <c r="F176" i="1"/>
  <c r="E176" i="1"/>
  <c r="H175" i="1"/>
  <c r="H174" i="1" s="1"/>
  <c r="G175" i="1"/>
  <c r="D175" i="1" s="1"/>
  <c r="F175" i="1"/>
  <c r="E175" i="1"/>
  <c r="D172" i="1"/>
  <c r="D171" i="1"/>
  <c r="D170" i="1"/>
  <c r="D169" i="1"/>
  <c r="D168" i="1"/>
  <c r="H167" i="1"/>
  <c r="G167" i="1"/>
  <c r="F167" i="1"/>
  <c r="E167" i="1"/>
  <c r="H166" i="1"/>
  <c r="G166" i="1"/>
  <c r="F166" i="1"/>
  <c r="E166" i="1"/>
  <c r="H165" i="1"/>
  <c r="G165" i="1"/>
  <c r="F165" i="1"/>
  <c r="E165" i="1"/>
  <c r="H164" i="1"/>
  <c r="H157" i="1" s="1"/>
  <c r="G164" i="1"/>
  <c r="F164" i="1"/>
  <c r="F157" i="1" s="1"/>
  <c r="E164" i="1"/>
  <c r="E157" i="1" s="1"/>
  <c r="H163" i="1"/>
  <c r="G163" i="1"/>
  <c r="F163" i="1"/>
  <c r="E163" i="1"/>
  <c r="H162" i="1"/>
  <c r="H155" i="1" s="1"/>
  <c r="G162" i="1"/>
  <c r="F162" i="1"/>
  <c r="F155" i="1" s="1"/>
  <c r="E162" i="1"/>
  <c r="H161" i="1"/>
  <c r="G161" i="1"/>
  <c r="F161" i="1"/>
  <c r="F160" i="1" s="1"/>
  <c r="E161" i="1"/>
  <c r="H158" i="1"/>
  <c r="D152" i="1"/>
  <c r="D151" i="1"/>
  <c r="D150" i="1"/>
  <c r="D149" i="1"/>
  <c r="D148" i="1"/>
  <c r="D147" i="1"/>
  <c r="D146" i="1"/>
  <c r="D145" i="1"/>
  <c r="D144" i="1"/>
  <c r="D143" i="1"/>
  <c r="H142" i="1"/>
  <c r="H131" i="1" s="1"/>
  <c r="G142" i="1"/>
  <c r="F142" i="1"/>
  <c r="E142" i="1"/>
  <c r="D141" i="1"/>
  <c r="D140" i="1"/>
  <c r="D139" i="1"/>
  <c r="D138" i="1"/>
  <c r="D137" i="1"/>
  <c r="D136" i="1"/>
  <c r="D135" i="1"/>
  <c r="D134" i="1"/>
  <c r="D133" i="1"/>
  <c r="D132" i="1"/>
  <c r="G131" i="1"/>
  <c r="F131" i="1"/>
  <c r="E131" i="1"/>
  <c r="H130" i="1"/>
  <c r="H119" i="1" s="1"/>
  <c r="G130" i="1"/>
  <c r="G119" i="1" s="1"/>
  <c r="F130" i="1"/>
  <c r="F119" i="1" s="1"/>
  <c r="E130" i="1"/>
  <c r="E119" i="1" s="1"/>
  <c r="H129" i="1"/>
  <c r="G129" i="1"/>
  <c r="G118" i="1" s="1"/>
  <c r="F129" i="1"/>
  <c r="E129" i="1"/>
  <c r="H128" i="1"/>
  <c r="H117" i="1" s="1"/>
  <c r="G128" i="1"/>
  <c r="G117" i="1" s="1"/>
  <c r="F128" i="1"/>
  <c r="F117" i="1" s="1"/>
  <c r="E128" i="1"/>
  <c r="D128" i="1" s="1"/>
  <c r="H127" i="1"/>
  <c r="H116" i="1" s="1"/>
  <c r="G127" i="1"/>
  <c r="G116" i="1" s="1"/>
  <c r="F127" i="1"/>
  <c r="F116" i="1" s="1"/>
  <c r="E127" i="1"/>
  <c r="H126" i="1"/>
  <c r="H115" i="1" s="1"/>
  <c r="G126" i="1"/>
  <c r="F126" i="1"/>
  <c r="F115" i="1" s="1"/>
  <c r="E126" i="1"/>
  <c r="H125" i="1"/>
  <c r="H114" i="1" s="1"/>
  <c r="G125" i="1"/>
  <c r="G114" i="1" s="1"/>
  <c r="F125" i="1"/>
  <c r="F114" i="1" s="1"/>
  <c r="E125" i="1"/>
  <c r="H124" i="1"/>
  <c r="H113" i="1" s="1"/>
  <c r="G124" i="1"/>
  <c r="G113" i="1" s="1"/>
  <c r="F124" i="1"/>
  <c r="F113" i="1" s="1"/>
  <c r="E124" i="1"/>
  <c r="E113" i="1" s="1"/>
  <c r="H123" i="1"/>
  <c r="H112" i="1" s="1"/>
  <c r="G123" i="1"/>
  <c r="G112" i="1" s="1"/>
  <c r="F123" i="1"/>
  <c r="F112" i="1" s="1"/>
  <c r="E123" i="1"/>
  <c r="E112" i="1" s="1"/>
  <c r="H122" i="1"/>
  <c r="H111" i="1" s="1"/>
  <c r="G122" i="1"/>
  <c r="F122" i="1"/>
  <c r="E122" i="1"/>
  <c r="E111" i="1" s="1"/>
  <c r="H121" i="1"/>
  <c r="G121" i="1"/>
  <c r="F121" i="1"/>
  <c r="E121" i="1"/>
  <c r="H120" i="1"/>
  <c r="H118" i="1"/>
  <c r="F118" i="1"/>
  <c r="G115" i="1"/>
  <c r="E115" i="1"/>
  <c r="G111" i="1"/>
  <c r="H110" i="1"/>
  <c r="G110" i="1"/>
  <c r="F110" i="1"/>
  <c r="D108" i="1"/>
  <c r="D107" i="1"/>
  <c r="D106" i="1"/>
  <c r="D105" i="1"/>
  <c r="D104" i="1"/>
  <c r="D103" i="1"/>
  <c r="D102" i="1"/>
  <c r="D101" i="1"/>
  <c r="D100" i="1"/>
  <c r="D99" i="1"/>
  <c r="H98" i="1"/>
  <c r="G98" i="1"/>
  <c r="F98" i="1"/>
  <c r="E98" i="1"/>
  <c r="D97" i="1"/>
  <c r="D96" i="1"/>
  <c r="D95" i="1"/>
  <c r="D94" i="1"/>
  <c r="D93" i="1"/>
  <c r="D92" i="1"/>
  <c r="D91" i="1"/>
  <c r="D90" i="1"/>
  <c r="D89" i="1"/>
  <c r="D88" i="1"/>
  <c r="H87" i="1"/>
  <c r="G87" i="1"/>
  <c r="F87" i="1"/>
  <c r="E87" i="1"/>
  <c r="H86" i="1"/>
  <c r="H75" i="1" s="1"/>
  <c r="G86" i="1"/>
  <c r="G75" i="1" s="1"/>
  <c r="F86" i="1"/>
  <c r="F75" i="1" s="1"/>
  <c r="E86" i="1"/>
  <c r="E75" i="1" s="1"/>
  <c r="H85" i="1"/>
  <c r="G85" i="1"/>
  <c r="F85" i="1"/>
  <c r="E85" i="1"/>
  <c r="E74" i="1" s="1"/>
  <c r="H84" i="1"/>
  <c r="H73" i="1" s="1"/>
  <c r="G84" i="1"/>
  <c r="G73" i="1" s="1"/>
  <c r="F84" i="1"/>
  <c r="F73" i="1" s="1"/>
  <c r="E84" i="1"/>
  <c r="E73" i="1" s="1"/>
  <c r="H83" i="1"/>
  <c r="H72" i="1" s="1"/>
  <c r="G83" i="1"/>
  <c r="G72" i="1" s="1"/>
  <c r="F83" i="1"/>
  <c r="E83" i="1"/>
  <c r="H82" i="1"/>
  <c r="H71" i="1" s="1"/>
  <c r="G82" i="1"/>
  <c r="F82" i="1"/>
  <c r="E82" i="1"/>
  <c r="H81" i="1"/>
  <c r="H70" i="1" s="1"/>
  <c r="G81" i="1"/>
  <c r="F81" i="1"/>
  <c r="E81" i="1"/>
  <c r="E70" i="1" s="1"/>
  <c r="H80" i="1"/>
  <c r="H69" i="1" s="1"/>
  <c r="G80" i="1"/>
  <c r="F80" i="1"/>
  <c r="F69" i="1" s="1"/>
  <c r="E80" i="1"/>
  <c r="E69" i="1" s="1"/>
  <c r="D69" i="1" s="1"/>
  <c r="H79" i="1"/>
  <c r="H68" i="1" s="1"/>
  <c r="G79" i="1"/>
  <c r="G68" i="1" s="1"/>
  <c r="F79" i="1"/>
  <c r="F68" i="1" s="1"/>
  <c r="E79" i="1"/>
  <c r="E68" i="1" s="1"/>
  <c r="H78" i="1"/>
  <c r="H67" i="1" s="1"/>
  <c r="G78" i="1"/>
  <c r="G67" i="1" s="1"/>
  <c r="F78" i="1"/>
  <c r="F67" i="1" s="1"/>
  <c r="E78" i="1"/>
  <c r="H77" i="1"/>
  <c r="H66" i="1" s="1"/>
  <c r="G77" i="1"/>
  <c r="F77" i="1"/>
  <c r="F66" i="1" s="1"/>
  <c r="E77" i="1"/>
  <c r="E66" i="1" s="1"/>
  <c r="H74" i="1"/>
  <c r="G74" i="1"/>
  <c r="F74" i="1"/>
  <c r="F72" i="1"/>
  <c r="F71" i="1"/>
  <c r="E71" i="1"/>
  <c r="F70" i="1"/>
  <c r="G69" i="1"/>
  <c r="E67" i="1"/>
  <c r="D64" i="1"/>
  <c r="D63" i="1"/>
  <c r="D62" i="1"/>
  <c r="D61" i="1"/>
  <c r="D60" i="1"/>
  <c r="D59" i="1"/>
  <c r="D58" i="1"/>
  <c r="D57" i="1"/>
  <c r="D56" i="1"/>
  <c r="D55" i="1"/>
  <c r="H54" i="1"/>
  <c r="G54" i="1"/>
  <c r="F54" i="1"/>
  <c r="E54" i="1"/>
  <c r="D53" i="1"/>
  <c r="D52" i="1"/>
  <c r="D51" i="1"/>
  <c r="D50" i="1"/>
  <c r="D49" i="1"/>
  <c r="D48" i="1"/>
  <c r="D47" i="1"/>
  <c r="D46" i="1"/>
  <c r="D45" i="1"/>
  <c r="D44" i="1"/>
  <c r="H43" i="1"/>
  <c r="G43" i="1"/>
  <c r="F43" i="1"/>
  <c r="E43" i="1"/>
  <c r="H42" i="1"/>
  <c r="H31" i="1" s="1"/>
  <c r="G42" i="1"/>
  <c r="G31" i="1" s="1"/>
  <c r="F42" i="1"/>
  <c r="F31" i="1" s="1"/>
  <c r="E42" i="1"/>
  <c r="E31" i="1" s="1"/>
  <c r="H41" i="1"/>
  <c r="H30" i="1" s="1"/>
  <c r="G41" i="1"/>
  <c r="F41" i="1"/>
  <c r="F30" i="1" s="1"/>
  <c r="E41" i="1"/>
  <c r="E30" i="1" s="1"/>
  <c r="H40" i="1"/>
  <c r="H29" i="1" s="1"/>
  <c r="G40" i="1"/>
  <c r="F40" i="1"/>
  <c r="F29" i="1" s="1"/>
  <c r="E40" i="1"/>
  <c r="E29" i="1" s="1"/>
  <c r="H39" i="1"/>
  <c r="H28" i="1" s="1"/>
  <c r="G39" i="1"/>
  <c r="G28" i="1" s="1"/>
  <c r="F39" i="1"/>
  <c r="F28" i="1" s="1"/>
  <c r="E39" i="1"/>
  <c r="H38" i="1"/>
  <c r="H27" i="1" s="1"/>
  <c r="G38" i="1"/>
  <c r="G27" i="1" s="1"/>
  <c r="F38" i="1"/>
  <c r="E38" i="1"/>
  <c r="H37" i="1"/>
  <c r="G37" i="1"/>
  <c r="G26" i="1" s="1"/>
  <c r="F37" i="1"/>
  <c r="E37" i="1"/>
  <c r="E26" i="1" s="1"/>
  <c r="H36" i="1"/>
  <c r="H25" i="1" s="1"/>
  <c r="G36" i="1"/>
  <c r="F36" i="1"/>
  <c r="F25" i="1" s="1"/>
  <c r="E36" i="1"/>
  <c r="E25" i="1" s="1"/>
  <c r="H35" i="1"/>
  <c r="H24" i="1" s="1"/>
  <c r="G35" i="1"/>
  <c r="G24" i="1" s="1"/>
  <c r="F35" i="1"/>
  <c r="F24" i="1" s="1"/>
  <c r="E35" i="1"/>
  <c r="H34" i="1"/>
  <c r="H23" i="1" s="1"/>
  <c r="G34" i="1"/>
  <c r="F34" i="1"/>
  <c r="F23" i="1" s="1"/>
  <c r="E34" i="1"/>
  <c r="E23" i="1" s="1"/>
  <c r="H33" i="1"/>
  <c r="G33" i="1"/>
  <c r="G22" i="1" s="1"/>
  <c r="F33" i="1"/>
  <c r="F32" i="1" s="1"/>
  <c r="E33" i="1"/>
  <c r="E22" i="1" s="1"/>
  <c r="G29" i="1"/>
  <c r="E27" i="1"/>
  <c r="H26" i="1"/>
  <c r="F26" i="1"/>
  <c r="G23" i="1"/>
  <c r="H22" i="1"/>
  <c r="F865" i="1" l="1"/>
  <c r="D36" i="1"/>
  <c r="H109" i="1"/>
  <c r="G155" i="1"/>
  <c r="F210" i="1"/>
  <c r="D315" i="1"/>
  <c r="D453" i="1"/>
  <c r="D442" i="1" s="1"/>
  <c r="D570" i="1"/>
  <c r="H554" i="1"/>
  <c r="D627" i="1"/>
  <c r="H552" i="1"/>
  <c r="D707" i="1"/>
  <c r="E664" i="1"/>
  <c r="D710" i="1"/>
  <c r="H667" i="1"/>
  <c r="H669" i="1"/>
  <c r="G736" i="1"/>
  <c r="D760" i="1"/>
  <c r="F730" i="1"/>
  <c r="G791" i="1"/>
  <c r="D820" i="1"/>
  <c r="D823" i="1"/>
  <c r="E791" i="1"/>
  <c r="G859" i="1"/>
  <c r="D960" i="1"/>
  <c r="G863" i="1"/>
  <c r="G864" i="1"/>
  <c r="G865" i="1"/>
  <c r="D986" i="1"/>
  <c r="H867" i="1"/>
  <c r="D1164" i="1"/>
  <c r="D1165" i="1"/>
  <c r="D1166" i="1"/>
  <c r="D1244" i="1"/>
  <c r="G868" i="1"/>
  <c r="D1407" i="1"/>
  <c r="D1418" i="1"/>
  <c r="F661" i="1"/>
  <c r="G109" i="1"/>
  <c r="D122" i="1"/>
  <c r="D166" i="1"/>
  <c r="D167" i="1"/>
  <c r="E195" i="1"/>
  <c r="D201" i="1"/>
  <c r="D594" i="1"/>
  <c r="D647" i="1"/>
  <c r="F560" i="1"/>
  <c r="D649" i="1"/>
  <c r="D675" i="1"/>
  <c r="D738" i="1"/>
  <c r="G785" i="1"/>
  <c r="G786" i="1"/>
  <c r="D838" i="1"/>
  <c r="D839" i="1"/>
  <c r="H786" i="1"/>
  <c r="D875" i="1"/>
  <c r="D927" i="1"/>
  <c r="D965" i="1"/>
  <c r="G979" i="1"/>
  <c r="D1074" i="1"/>
  <c r="D1077" i="1"/>
  <c r="D1126" i="1"/>
  <c r="D1218" i="1"/>
  <c r="D1252" i="1"/>
  <c r="E1316" i="1"/>
  <c r="D1323" i="1"/>
  <c r="D1311" i="1" s="1"/>
  <c r="F814" i="1"/>
  <c r="D1100" i="1"/>
  <c r="D1599" i="1"/>
  <c r="D81" i="1"/>
  <c r="D82" i="1"/>
  <c r="E117" i="1"/>
  <c r="D198" i="1"/>
  <c r="G214" i="1"/>
  <c r="D313" i="1"/>
  <c r="D317" i="1"/>
  <c r="D318" i="1"/>
  <c r="D484" i="1"/>
  <c r="D528" i="1"/>
  <c r="G557" i="1"/>
  <c r="G555" i="1"/>
  <c r="G730" i="1"/>
  <c r="G731" i="1"/>
  <c r="G732" i="1"/>
  <c r="D765" i="1"/>
  <c r="E735" i="1"/>
  <c r="D769" i="1"/>
  <c r="F782" i="1"/>
  <c r="D842" i="1"/>
  <c r="D846" i="1"/>
  <c r="F861" i="1"/>
  <c r="F862" i="1"/>
  <c r="D1070" i="1"/>
  <c r="D1129" i="1"/>
  <c r="D1144" i="1"/>
  <c r="D1199" i="1"/>
  <c r="D1212" i="1"/>
  <c r="H862" i="1"/>
  <c r="H864" i="1"/>
  <c r="D1247" i="1"/>
  <c r="D1517" i="1"/>
  <c r="D1339" i="1"/>
  <c r="D1319" i="1" s="1"/>
  <c r="H65" i="1"/>
  <c r="G814" i="1"/>
  <c r="D817" i="1"/>
  <c r="G25" i="1"/>
  <c r="D25" i="1" s="1"/>
  <c r="F22" i="1"/>
  <c r="D22" i="1" s="1"/>
  <c r="D40" i="1"/>
  <c r="D87" i="1"/>
  <c r="D38" i="1"/>
  <c r="D54" i="1"/>
  <c r="G70" i="1"/>
  <c r="G76" i="1"/>
  <c r="D73" i="1"/>
  <c r="F111" i="1"/>
  <c r="F109" i="1" s="1"/>
  <c r="H159" i="1"/>
  <c r="F158" i="1"/>
  <c r="D181" i="1"/>
  <c r="D199" i="1"/>
  <c r="D200" i="1"/>
  <c r="D202" i="1"/>
  <c r="H210" i="1"/>
  <c r="G217" i="1"/>
  <c r="H211" i="1"/>
  <c r="H213" i="1"/>
  <c r="F728" i="1"/>
  <c r="E792" i="1"/>
  <c r="D787" i="1"/>
  <c r="E868" i="1"/>
  <c r="D980" i="1"/>
  <c r="E979" i="1"/>
  <c r="D985" i="1"/>
  <c r="D1159" i="1"/>
  <c r="F1309" i="1"/>
  <c r="D1592" i="1"/>
  <c r="H76" i="1"/>
  <c r="G308" i="1"/>
  <c r="G583" i="1"/>
  <c r="D35" i="1"/>
  <c r="D41" i="1"/>
  <c r="D80" i="1"/>
  <c r="D98" i="1"/>
  <c r="D112" i="1"/>
  <c r="G156" i="1"/>
  <c r="G158" i="1"/>
  <c r="D177" i="1"/>
  <c r="F864" i="1"/>
  <c r="G1155" i="1"/>
  <c r="D1156" i="1"/>
  <c r="E1584" i="1"/>
  <c r="E1583" i="1" s="1"/>
  <c r="D1587" i="1"/>
  <c r="D34" i="1"/>
  <c r="D871" i="1"/>
  <c r="F860" i="1"/>
  <c r="F979" i="1"/>
  <c r="D39" i="1"/>
  <c r="D70" i="1"/>
  <c r="D74" i="1"/>
  <c r="D142" i="1"/>
  <c r="D176" i="1"/>
  <c r="E159" i="1"/>
  <c r="G212" i="1"/>
  <c r="D309" i="1"/>
  <c r="D403" i="1"/>
  <c r="D562" i="1"/>
  <c r="E551" i="1"/>
  <c r="H556" i="1"/>
  <c r="D590" i="1"/>
  <c r="D643" i="1"/>
  <c r="F668" i="1"/>
  <c r="D679" i="1"/>
  <c r="E737" i="1"/>
  <c r="E729" i="1"/>
  <c r="D740" i="1"/>
  <c r="E732" i="1"/>
  <c r="G790" i="1"/>
  <c r="D801" i="1"/>
  <c r="F866" i="1"/>
  <c r="D1211" i="1"/>
  <c r="E859" i="1"/>
  <c r="D1335" i="1"/>
  <c r="D1317" i="1" s="1"/>
  <c r="E1317" i="1"/>
  <c r="H215" i="1"/>
  <c r="G218" i="1"/>
  <c r="F308" i="1"/>
  <c r="D311" i="1"/>
  <c r="D314" i="1"/>
  <c r="D215" i="1" s="1"/>
  <c r="D316" i="1"/>
  <c r="G396" i="1"/>
  <c r="D400" i="1"/>
  <c r="H553" i="1"/>
  <c r="G556" i="1"/>
  <c r="G558" i="1"/>
  <c r="F559" i="1"/>
  <c r="D572" i="1"/>
  <c r="D592" i="1"/>
  <c r="D559" i="1" s="1"/>
  <c r="G638" i="1"/>
  <c r="D645" i="1"/>
  <c r="D680" i="1"/>
  <c r="D682" i="1"/>
  <c r="E662" i="1"/>
  <c r="H663" i="1"/>
  <c r="G668" i="1"/>
  <c r="H732" i="1"/>
  <c r="H733" i="1"/>
  <c r="H785" i="1"/>
  <c r="H14" i="1" s="1"/>
  <c r="D818" i="1"/>
  <c r="F786" i="1"/>
  <c r="D822" i="1"/>
  <c r="H836" i="1"/>
  <c r="D847" i="1"/>
  <c r="D874" i="1"/>
  <c r="H868" i="1"/>
  <c r="D891" i="1"/>
  <c r="D913" i="1"/>
  <c r="D968" i="1"/>
  <c r="D984" i="1"/>
  <c r="D989" i="1"/>
  <c r="D1072" i="1"/>
  <c r="D1073" i="1"/>
  <c r="D1133" i="1"/>
  <c r="D1163" i="1"/>
  <c r="G1210" i="1"/>
  <c r="F1243" i="1"/>
  <c r="D1251" i="1"/>
  <c r="H1585" i="1"/>
  <c r="D1585" i="1" s="1"/>
  <c r="D1600" i="1"/>
  <c r="D398" i="1"/>
  <c r="D401" i="1"/>
  <c r="D402" i="1"/>
  <c r="E561" i="1"/>
  <c r="D587" i="1"/>
  <c r="D589" i="1"/>
  <c r="D616" i="1"/>
  <c r="D640" i="1"/>
  <c r="D642" i="1"/>
  <c r="D709" i="1"/>
  <c r="D714" i="1"/>
  <c r="D715" i="1"/>
  <c r="G729" i="1"/>
  <c r="D800" i="1"/>
  <c r="D816" i="1"/>
  <c r="H784" i="1"/>
  <c r="G782" i="1"/>
  <c r="F836" i="1"/>
  <c r="D841" i="1"/>
  <c r="G869" i="1"/>
  <c r="D958" i="1"/>
  <c r="D959" i="1"/>
  <c r="D981" i="1"/>
  <c r="D1078" i="1"/>
  <c r="D1125" i="1"/>
  <c r="D1130" i="1"/>
  <c r="D1160" i="1"/>
  <c r="D1217" i="1"/>
  <c r="D1248" i="1"/>
  <c r="D1595" i="1"/>
  <c r="G216" i="1"/>
  <c r="F217" i="1"/>
  <c r="D312" i="1"/>
  <c r="D399" i="1"/>
  <c r="D406" i="1"/>
  <c r="D458" i="1"/>
  <c r="D447" i="1" s="1"/>
  <c r="D517" i="1"/>
  <c r="D588" i="1"/>
  <c r="D555" i="1" s="1"/>
  <c r="D591" i="1"/>
  <c r="D593" i="1"/>
  <c r="D641" i="1"/>
  <c r="D646" i="1"/>
  <c r="H668" i="1"/>
  <c r="H670" i="1"/>
  <c r="D693" i="1"/>
  <c r="G664" i="1"/>
  <c r="D713" i="1"/>
  <c r="G734" i="1"/>
  <c r="G784" i="1"/>
  <c r="F787" i="1"/>
  <c r="F788" i="1"/>
  <c r="D819" i="1"/>
  <c r="G836" i="1"/>
  <c r="D845" i="1"/>
  <c r="D870" i="1"/>
  <c r="H860" i="1"/>
  <c r="D876" i="1"/>
  <c r="D925" i="1"/>
  <c r="D926" i="1"/>
  <c r="D860" i="1" s="1"/>
  <c r="D932" i="1"/>
  <c r="G867" i="1"/>
  <c r="D1068" i="1"/>
  <c r="D1069" i="1"/>
  <c r="H1067" i="1"/>
  <c r="H1056" i="1" s="1"/>
  <c r="H1045" i="1" s="1"/>
  <c r="H1034" i="1" s="1"/>
  <c r="H1023" i="1" s="1"/>
  <c r="H1012" i="1" s="1"/>
  <c r="H1001" i="1" s="1"/>
  <c r="D1075" i="1"/>
  <c r="F1122" i="1"/>
  <c r="D1127" i="1"/>
  <c r="D1128" i="1"/>
  <c r="H1122" i="1"/>
  <c r="D1157" i="1"/>
  <c r="D1158" i="1"/>
  <c r="D1177" i="1"/>
  <c r="D1219" i="1"/>
  <c r="D1220" i="1"/>
  <c r="D1245" i="1"/>
  <c r="D1495" i="1"/>
  <c r="D1506" i="1"/>
  <c r="F1584" i="1"/>
  <c r="F1583" i="1" s="1"/>
  <c r="F868" i="1"/>
  <c r="D1253" i="1"/>
  <c r="D802" i="1"/>
  <c r="D571" i="1"/>
  <c r="D461" i="1"/>
  <c r="D450" i="1" s="1"/>
  <c r="D188" i="1"/>
  <c r="F159" i="1"/>
  <c r="D119" i="1"/>
  <c r="D130" i="1"/>
  <c r="D26" i="1"/>
  <c r="D68" i="1"/>
  <c r="D29" i="1"/>
  <c r="D86" i="1"/>
  <c r="H21" i="1"/>
  <c r="E28" i="1"/>
  <c r="F65" i="1"/>
  <c r="D77" i="1"/>
  <c r="D113" i="1"/>
  <c r="E118" i="1"/>
  <c r="D118" i="1" s="1"/>
  <c r="D129" i="1"/>
  <c r="H160" i="1"/>
  <c r="H220" i="1"/>
  <c r="D217" i="1"/>
  <c r="D23" i="1"/>
  <c r="E24" i="1"/>
  <c r="F27" i="1"/>
  <c r="G30" i="1"/>
  <c r="H32" i="1"/>
  <c r="G32" i="1"/>
  <c r="D37" i="1"/>
  <c r="D42" i="1"/>
  <c r="G66" i="1"/>
  <c r="D75" i="1"/>
  <c r="E76" i="1"/>
  <c r="D78" i="1"/>
  <c r="D83" i="1"/>
  <c r="D84" i="1"/>
  <c r="D111" i="1"/>
  <c r="D115" i="1"/>
  <c r="D123" i="1"/>
  <c r="D124" i="1"/>
  <c r="D131" i="1"/>
  <c r="H154" i="1"/>
  <c r="F156" i="1"/>
  <c r="E154" i="1"/>
  <c r="D161" i="1"/>
  <c r="E160" i="1"/>
  <c r="D162" i="1"/>
  <c r="E174" i="1"/>
  <c r="F174" i="1"/>
  <c r="D178" i="1"/>
  <c r="D179" i="1"/>
  <c r="D196" i="1"/>
  <c r="H195" i="1"/>
  <c r="G211" i="1"/>
  <c r="F216" i="1"/>
  <c r="D221" i="1"/>
  <c r="E220" i="1"/>
  <c r="E210" i="1"/>
  <c r="D222" i="1"/>
  <c r="D229" i="1"/>
  <c r="E218" i="1"/>
  <c r="H308" i="1"/>
  <c r="H462" i="1"/>
  <c r="D462" i="1" s="1"/>
  <c r="D473" i="1"/>
  <c r="D33" i="1"/>
  <c r="D43" i="1"/>
  <c r="E72" i="1"/>
  <c r="D72" i="1" s="1"/>
  <c r="F76" i="1"/>
  <c r="D79" i="1"/>
  <c r="D85" i="1"/>
  <c r="D117" i="1"/>
  <c r="F120" i="1"/>
  <c r="G120" i="1"/>
  <c r="E114" i="1"/>
  <c r="D125" i="1"/>
  <c r="D126" i="1"/>
  <c r="E155" i="1"/>
  <c r="H156" i="1"/>
  <c r="D163" i="1"/>
  <c r="E156" i="1"/>
  <c r="D164" i="1"/>
  <c r="D157" i="1" s="1"/>
  <c r="G174" i="1"/>
  <c r="D180" i="1"/>
  <c r="D159" i="1" s="1"/>
  <c r="D197" i="1"/>
  <c r="F209" i="1"/>
  <c r="E212" i="1"/>
  <c r="D223" i="1"/>
  <c r="D224" i="1"/>
  <c r="D310" i="1"/>
  <c r="D308" i="1" s="1"/>
  <c r="D127" i="1"/>
  <c r="E116" i="1"/>
  <c r="D116" i="1" s="1"/>
  <c r="G160" i="1"/>
  <c r="G154" i="1"/>
  <c r="G153" i="1" s="1"/>
  <c r="E158" i="1"/>
  <c r="D165" i="1"/>
  <c r="G210" i="1"/>
  <c r="G220" i="1"/>
  <c r="D225" i="1"/>
  <c r="E214" i="1"/>
  <c r="G71" i="1"/>
  <c r="G16" i="1" s="1"/>
  <c r="E110" i="1"/>
  <c r="D121" i="1"/>
  <c r="E120" i="1"/>
  <c r="E216" i="1"/>
  <c r="D227" i="1"/>
  <c r="D216" i="1" s="1"/>
  <c r="E308" i="1"/>
  <c r="D31" i="1"/>
  <c r="E32" i="1"/>
  <c r="D67" i="1"/>
  <c r="F154" i="1"/>
  <c r="G451" i="1"/>
  <c r="D455" i="1"/>
  <c r="D444" i="1" s="1"/>
  <c r="F444" i="1"/>
  <c r="E449" i="1"/>
  <c r="D460" i="1"/>
  <c r="D449" i="1" s="1"/>
  <c r="G561" i="1"/>
  <c r="G552" i="1"/>
  <c r="F555" i="1"/>
  <c r="D568" i="1"/>
  <c r="F557" i="1"/>
  <c r="D584" i="1"/>
  <c r="F583" i="1"/>
  <c r="H638" i="1"/>
  <c r="G661" i="1"/>
  <c r="G671" i="1"/>
  <c r="D677" i="1"/>
  <c r="D666" i="1" s="1"/>
  <c r="F666" i="1"/>
  <c r="G704" i="1"/>
  <c r="H704" i="1"/>
  <c r="G737" i="1"/>
  <c r="D742" i="1"/>
  <c r="F731" i="1"/>
  <c r="G759" i="1"/>
  <c r="D768" i="1"/>
  <c r="F735" i="1"/>
  <c r="H782" i="1"/>
  <c r="H792" i="1"/>
  <c r="D837" i="1"/>
  <c r="E836" i="1"/>
  <c r="H979" i="1"/>
  <c r="H859" i="1"/>
  <c r="H990" i="1"/>
  <c r="D990" i="1" s="1"/>
  <c r="D1001" i="1"/>
  <c r="D459" i="1"/>
  <c r="D448" i="1" s="1"/>
  <c r="F448" i="1"/>
  <c r="H551" i="1"/>
  <c r="H561" i="1"/>
  <c r="D681" i="1"/>
  <c r="F670" i="1"/>
  <c r="E704" i="1"/>
  <c r="D706" i="1"/>
  <c r="G733" i="1"/>
  <c r="D766" i="1"/>
  <c r="E786" i="1"/>
  <c r="D797" i="1"/>
  <c r="G1320" i="1"/>
  <c r="D1325" i="1"/>
  <c r="D1312" i="1" s="1"/>
  <c r="G1312" i="1"/>
  <c r="G1309" i="1" s="1"/>
  <c r="G230" i="1"/>
  <c r="G219" i="1" s="1"/>
  <c r="E441" i="1"/>
  <c r="D452" i="1"/>
  <c r="E451" i="1"/>
  <c r="H451" i="1"/>
  <c r="H442" i="1"/>
  <c r="D539" i="1"/>
  <c r="D563" i="1"/>
  <c r="E554" i="1"/>
  <c r="E14" i="1" s="1"/>
  <c r="D565" i="1"/>
  <c r="D554" i="1" s="1"/>
  <c r="H555" i="1"/>
  <c r="H557" i="1"/>
  <c r="G560" i="1"/>
  <c r="H583" i="1"/>
  <c r="F638" i="1"/>
  <c r="D644" i="1"/>
  <c r="D638" i="1" s="1"/>
  <c r="E670" i="1"/>
  <c r="D672" i="1"/>
  <c r="E663" i="1"/>
  <c r="D674" i="1"/>
  <c r="D663" i="1" s="1"/>
  <c r="D705" i="1"/>
  <c r="F704" i="1"/>
  <c r="D708" i="1"/>
  <c r="D664" i="1" s="1"/>
  <c r="E736" i="1"/>
  <c r="D739" i="1"/>
  <c r="E728" i="1"/>
  <c r="H737" i="1"/>
  <c r="G735" i="1"/>
  <c r="D746" i="1"/>
  <c r="D761" i="1"/>
  <c r="E731" i="1"/>
  <c r="D764" i="1"/>
  <c r="F785" i="1"/>
  <c r="D796" i="1"/>
  <c r="D785" i="1" s="1"/>
  <c r="F792" i="1"/>
  <c r="D824" i="1"/>
  <c r="F791" i="1"/>
  <c r="G957" i="1"/>
  <c r="D961" i="1"/>
  <c r="D1045" i="1"/>
  <c r="D405" i="1"/>
  <c r="F440" i="1"/>
  <c r="D454" i="1"/>
  <c r="D443" i="1" s="1"/>
  <c r="E445" i="1"/>
  <c r="D456" i="1"/>
  <c r="D445" i="1" s="1"/>
  <c r="D506" i="1"/>
  <c r="D564" i="1"/>
  <c r="D553" i="1" s="1"/>
  <c r="F553" i="1"/>
  <c r="D567" i="1"/>
  <c r="E558" i="1"/>
  <c r="D569" i="1"/>
  <c r="E583" i="1"/>
  <c r="D585" i="1"/>
  <c r="E638" i="1"/>
  <c r="D648" i="1"/>
  <c r="H660" i="1"/>
  <c r="D673" i="1"/>
  <c r="F671" i="1"/>
  <c r="F662" i="1"/>
  <c r="D676" i="1"/>
  <c r="E667" i="1"/>
  <c r="D678" i="1"/>
  <c r="D667" i="1" s="1"/>
  <c r="D712" i="1"/>
  <c r="D668" i="1" s="1"/>
  <c r="D727" i="1"/>
  <c r="E733" i="1"/>
  <c r="D744" i="1"/>
  <c r="D733" i="1" s="1"/>
  <c r="D762" i="1"/>
  <c r="F759" i="1"/>
  <c r="D794" i="1"/>
  <c r="G783" i="1"/>
  <c r="D803" i="1"/>
  <c r="D928" i="1"/>
  <c r="G924" i="1"/>
  <c r="H1210" i="1"/>
  <c r="H866" i="1"/>
  <c r="G441" i="1"/>
  <c r="G440" i="1" s="1"/>
  <c r="E443" i="1"/>
  <c r="E447" i="1"/>
  <c r="F551" i="1"/>
  <c r="E552" i="1"/>
  <c r="E556" i="1"/>
  <c r="E560" i="1"/>
  <c r="E661" i="1"/>
  <c r="E665" i="1"/>
  <c r="E669" i="1"/>
  <c r="F727" i="1"/>
  <c r="H727" i="1"/>
  <c r="D743" i="1"/>
  <c r="D732" i="1" s="1"/>
  <c r="D763" i="1"/>
  <c r="E783" i="1"/>
  <c r="E784" i="1"/>
  <c r="G792" i="1"/>
  <c r="G788" i="1"/>
  <c r="F789" i="1"/>
  <c r="E790" i="1"/>
  <c r="H791" i="1"/>
  <c r="H20" i="1" s="1"/>
  <c r="D825" i="1"/>
  <c r="G861" i="1"/>
  <c r="F859" i="1"/>
  <c r="F869" i="1"/>
  <c r="E860" i="1"/>
  <c r="D872" i="1"/>
  <c r="H861" i="1"/>
  <c r="G866" i="1"/>
  <c r="D933" i="1"/>
  <c r="D966" i="1"/>
  <c r="D967" i="1"/>
  <c r="D1071" i="1"/>
  <c r="G1067" i="1"/>
  <c r="H1374" i="1"/>
  <c r="H1363" i="1" s="1"/>
  <c r="H1352" i="1" s="1"/>
  <c r="H1341" i="1" s="1"/>
  <c r="D1341" i="1" s="1"/>
  <c r="D1385" i="1"/>
  <c r="E671" i="1"/>
  <c r="F737" i="1"/>
  <c r="D741" i="1"/>
  <c r="D730" i="1" s="1"/>
  <c r="E734" i="1"/>
  <c r="H735" i="1"/>
  <c r="E759" i="1"/>
  <c r="E782" i="1"/>
  <c r="H783" i="1"/>
  <c r="D799" i="1"/>
  <c r="D815" i="1"/>
  <c r="E814" i="1"/>
  <c r="D821" i="1"/>
  <c r="D844" i="1"/>
  <c r="D877" i="1"/>
  <c r="D878" i="1"/>
  <c r="E867" i="1"/>
  <c r="D879" i="1"/>
  <c r="D1034" i="1"/>
  <c r="D1321" i="1"/>
  <c r="E1320" i="1"/>
  <c r="E1310" i="1"/>
  <c r="H1462" i="1"/>
  <c r="H1451" i="1" s="1"/>
  <c r="D1473" i="1"/>
  <c r="G728" i="1"/>
  <c r="F729" i="1"/>
  <c r="D747" i="1"/>
  <c r="D767" i="1"/>
  <c r="D734" i="1" s="1"/>
  <c r="D795" i="1"/>
  <c r="D784" i="1" s="1"/>
  <c r="G862" i="1"/>
  <c r="G14" i="1" s="1"/>
  <c r="F867" i="1"/>
  <c r="D929" i="1"/>
  <c r="D930" i="1"/>
  <c r="E864" i="1"/>
  <c r="H865" i="1"/>
  <c r="D964" i="1"/>
  <c r="E865" i="1"/>
  <c r="D987" i="1"/>
  <c r="E866" i="1"/>
  <c r="D1246" i="1"/>
  <c r="E1243" i="1"/>
  <c r="D873" i="1"/>
  <c r="F863" i="1"/>
  <c r="D946" i="1"/>
  <c r="F957" i="1"/>
  <c r="D982" i="1"/>
  <c r="D979" i="1" s="1"/>
  <c r="D983" i="1"/>
  <c r="D1023" i="1"/>
  <c r="H1243" i="1"/>
  <c r="D1337" i="1"/>
  <c r="D1318" i="1" s="1"/>
  <c r="E1318" i="1"/>
  <c r="H1586" i="1"/>
  <c r="H1584" i="1"/>
  <c r="D1598" i="1"/>
  <c r="D1588" i="1"/>
  <c r="G1585" i="1"/>
  <c r="D1076" i="1"/>
  <c r="H1309" i="1"/>
  <c r="H1298" i="1" s="1"/>
  <c r="H869" i="1"/>
  <c r="D902" i="1"/>
  <c r="F924" i="1"/>
  <c r="D962" i="1"/>
  <c r="D963" i="1"/>
  <c r="D1012" i="1"/>
  <c r="D1056" i="1"/>
  <c r="F1067" i="1"/>
  <c r="D1111" i="1"/>
  <c r="D1123" i="1"/>
  <c r="D1124" i="1"/>
  <c r="D1131" i="1"/>
  <c r="D1132" i="1"/>
  <c r="E1155" i="1"/>
  <c r="F1155" i="1"/>
  <c r="F1210" i="1"/>
  <c r="D1214" i="1"/>
  <c r="G1243" i="1"/>
  <c r="D1249" i="1"/>
  <c r="D1250" i="1"/>
  <c r="F1320" i="1"/>
  <c r="D1327" i="1"/>
  <c r="D1313" i="1" s="1"/>
  <c r="D1329" i="1"/>
  <c r="D1314" i="1" s="1"/>
  <c r="D1331" i="1"/>
  <c r="D1315" i="1" s="1"/>
  <c r="D1396" i="1"/>
  <c r="D1484" i="1"/>
  <c r="D1528" i="1"/>
  <c r="E1586" i="1"/>
  <c r="D1589" i="1"/>
  <c r="D1089" i="1"/>
  <c r="D1161" i="1"/>
  <c r="D1162" i="1"/>
  <c r="D1188" i="1"/>
  <c r="D1215" i="1"/>
  <c r="D1216" i="1"/>
  <c r="D1232" i="1"/>
  <c r="H1320" i="1"/>
  <c r="E924" i="1"/>
  <c r="E957" i="1"/>
  <c r="E1067" i="1"/>
  <c r="E1122" i="1"/>
  <c r="E1210" i="1"/>
  <c r="G13" i="1" l="1"/>
  <c r="D736" i="1"/>
  <c r="G17" i="1"/>
  <c r="D786" i="1"/>
  <c r="E65" i="1"/>
  <c r="D120" i="1"/>
  <c r="D71" i="1"/>
  <c r="H16" i="1"/>
  <c r="G726" i="1"/>
  <c r="H13" i="1"/>
  <c r="H18" i="1"/>
  <c r="D729" i="1"/>
  <c r="H15" i="1"/>
  <c r="D557" i="1"/>
  <c r="D213" i="1"/>
  <c r="G21" i="1"/>
  <c r="D396" i="1"/>
  <c r="D790" i="1"/>
  <c r="E726" i="1"/>
  <c r="D726" i="1" s="1"/>
  <c r="D551" i="1"/>
  <c r="E20" i="1"/>
  <c r="D1122" i="1"/>
  <c r="E781" i="1"/>
  <c r="G781" i="1"/>
  <c r="E18" i="1"/>
  <c r="D670" i="1"/>
  <c r="D836" i="1"/>
  <c r="D1155" i="1"/>
  <c r="F19" i="1"/>
  <c r="F858" i="1"/>
  <c r="H726" i="1"/>
  <c r="E660" i="1"/>
  <c r="F550" i="1"/>
  <c r="F12" i="1"/>
  <c r="D560" i="1"/>
  <c r="D558" i="1"/>
  <c r="D957" i="1"/>
  <c r="F660" i="1"/>
  <c r="G20" i="1"/>
  <c r="H12" i="1"/>
  <c r="D214" i="1"/>
  <c r="E19" i="1"/>
  <c r="H17" i="1"/>
  <c r="G12" i="1"/>
  <c r="H153" i="1"/>
  <c r="D866" i="1"/>
  <c r="F726" i="1"/>
  <c r="E16" i="1"/>
  <c r="D1210" i="1"/>
  <c r="D1462" i="1"/>
  <c r="E1309" i="1"/>
  <c r="G858" i="1"/>
  <c r="D814" i="1"/>
  <c r="E858" i="1"/>
  <c r="D662" i="1"/>
  <c r="D556" i="1"/>
  <c r="D759" i="1"/>
  <c r="E12" i="1"/>
  <c r="D12" i="1" s="1"/>
  <c r="G550" i="1"/>
  <c r="G209" i="1"/>
  <c r="E21" i="1"/>
  <c r="H209" i="1"/>
  <c r="D1586" i="1"/>
  <c r="D1363" i="1"/>
  <c r="D1243" i="1"/>
  <c r="D865" i="1"/>
  <c r="D863" i="1"/>
  <c r="D789" i="1"/>
  <c r="D788" i="1"/>
  <c r="H19" i="1"/>
  <c r="D1067" i="1"/>
  <c r="G18" i="1"/>
  <c r="E550" i="1"/>
  <c r="D550" i="1" s="1"/>
  <c r="D665" i="1"/>
  <c r="F13" i="1"/>
  <c r="F781" i="1"/>
  <c r="D735" i="1"/>
  <c r="H781" i="1"/>
  <c r="G660" i="1"/>
  <c r="D212" i="1"/>
  <c r="D156" i="1"/>
  <c r="D32" i="1"/>
  <c r="D211" i="1"/>
  <c r="D155" i="1"/>
  <c r="F17" i="1"/>
  <c r="G11" i="1"/>
  <c r="D669" i="1"/>
  <c r="D791" i="1"/>
  <c r="F20" i="1"/>
  <c r="D230" i="1"/>
  <c r="D219" i="1" s="1"/>
  <c r="D174" i="1"/>
  <c r="H1287" i="1"/>
  <c r="D1298" i="1"/>
  <c r="H11" i="1"/>
  <c r="D868" i="1"/>
  <c r="D861" i="1"/>
  <c r="D783" i="1"/>
  <c r="D792" i="1"/>
  <c r="E440" i="1"/>
  <c r="D782" i="1"/>
  <c r="D583" i="1"/>
  <c r="H440" i="1"/>
  <c r="H429" i="1" s="1"/>
  <c r="E109" i="1"/>
  <c r="D109" i="1" s="1"/>
  <c r="D110" i="1"/>
  <c r="E209" i="1"/>
  <c r="G19" i="1"/>
  <c r="D30" i="1"/>
  <c r="E17" i="1"/>
  <c r="D28" i="1"/>
  <c r="F14" i="1"/>
  <c r="D14" i="1" s="1"/>
  <c r="D862" i="1"/>
  <c r="D1320" i="1"/>
  <c r="D1310" i="1"/>
  <c r="D728" i="1"/>
  <c r="D704" i="1"/>
  <c r="D661" i="1"/>
  <c r="D671" i="1"/>
  <c r="D552" i="1"/>
  <c r="H550" i="1"/>
  <c r="F18" i="1"/>
  <c r="D731" i="1"/>
  <c r="F153" i="1"/>
  <c r="D154" i="1"/>
  <c r="D160" i="1"/>
  <c r="F16" i="1"/>
  <c r="D16" i="1" s="1"/>
  <c r="F15" i="1"/>
  <c r="D1352" i="1"/>
  <c r="D1374" i="1"/>
  <c r="D864" i="1"/>
  <c r="D869" i="1"/>
  <c r="H1440" i="1"/>
  <c r="D1440" i="1" s="1"/>
  <c r="D1451" i="1"/>
  <c r="D867" i="1"/>
  <c r="D737" i="1"/>
  <c r="D561" i="1"/>
  <c r="D859" i="1"/>
  <c r="D27" i="1"/>
  <c r="D158" i="1"/>
  <c r="E15" i="1"/>
  <c r="D114" i="1"/>
  <c r="F21" i="1"/>
  <c r="D21" i="1" s="1"/>
  <c r="D218" i="1"/>
  <c r="D220" i="1"/>
  <c r="D210" i="1"/>
  <c r="D195" i="1"/>
  <c r="E153" i="1"/>
  <c r="F11" i="1"/>
  <c r="D76" i="1"/>
  <c r="E11" i="1"/>
  <c r="G15" i="1"/>
  <c r="D1584" i="1"/>
  <c r="H1583" i="1"/>
  <c r="D924" i="1"/>
  <c r="D451" i="1"/>
  <c r="D441" i="1"/>
  <c r="D1309" i="1"/>
  <c r="H858" i="1"/>
  <c r="G65" i="1"/>
  <c r="D65" i="1" s="1"/>
  <c r="D66" i="1"/>
  <c r="D24" i="1"/>
  <c r="E13" i="1"/>
  <c r="D18" i="1" l="1"/>
  <c r="D20" i="1"/>
  <c r="D13" i="1"/>
  <c r="D19" i="1"/>
  <c r="D17" i="1"/>
  <c r="D781" i="1"/>
  <c r="D858" i="1"/>
  <c r="D209" i="1"/>
  <c r="D15" i="1"/>
  <c r="H10" i="1"/>
  <c r="D660" i="1"/>
  <c r="G10" i="1"/>
  <c r="D153" i="1"/>
  <c r="D11" i="1"/>
  <c r="E10" i="1"/>
  <c r="D440" i="1"/>
  <c r="H1572" i="1"/>
  <c r="D1583" i="1"/>
  <c r="H418" i="1"/>
  <c r="D429" i="1"/>
  <c r="H1276" i="1"/>
  <c r="D1287" i="1"/>
  <c r="F10" i="1"/>
  <c r="H1561" i="1" l="1"/>
  <c r="D1572" i="1"/>
  <c r="H407" i="1"/>
  <c r="D418" i="1"/>
  <c r="D10" i="1"/>
  <c r="H1265" i="1"/>
  <c r="D1276" i="1"/>
  <c r="D407" i="1" l="1"/>
  <c r="H385" i="1"/>
  <c r="H1254" i="1"/>
  <c r="D1254" i="1" s="1"/>
  <c r="D1265" i="1"/>
  <c r="H1550" i="1"/>
  <c r="D1561" i="1"/>
  <c r="H374" i="1" l="1"/>
  <c r="D385" i="1"/>
  <c r="H1539" i="1"/>
  <c r="D1539" i="1" s="1"/>
  <c r="D1550" i="1"/>
  <c r="H363" i="1" l="1"/>
  <c r="D374" i="1"/>
  <c r="H352" i="1" l="1"/>
  <c r="D363" i="1"/>
  <c r="H341" i="1" l="1"/>
  <c r="D352" i="1"/>
  <c r="H330" i="1" l="1"/>
  <c r="D341" i="1"/>
  <c r="H319" i="1" l="1"/>
  <c r="D330" i="1"/>
  <c r="D319" i="1" l="1"/>
  <c r="H297" i="1"/>
  <c r="H286" i="1" l="1"/>
  <c r="D297" i="1"/>
  <c r="H275" i="1" l="1"/>
  <c r="D286" i="1"/>
  <c r="H264" i="1" l="1"/>
  <c r="D275" i="1"/>
  <c r="H253" i="1" l="1"/>
  <c r="D264" i="1"/>
  <c r="H242" i="1" l="1"/>
  <c r="D253" i="1"/>
  <c r="H231" i="1" l="1"/>
  <c r="D231" i="1" s="1"/>
  <c r="D242" i="1"/>
</calcChain>
</file>

<file path=xl/sharedStrings.xml><?xml version="1.0" encoding="utf-8"?>
<sst xmlns="http://schemas.openxmlformats.org/spreadsheetml/2006/main" count="1192" uniqueCount="387">
  <si>
    <t>Отчет</t>
  </si>
  <si>
    <t>о ходе реализации муниципальных программ (финансирование программ)</t>
  </si>
  <si>
    <t>за  2014-2023 гг.</t>
  </si>
  <si>
    <t>№ п/п</t>
  </si>
  <si>
    <t xml:space="preserve">Наименование  программных мероприятий </t>
  </si>
  <si>
    <t>Срок реализации программы</t>
  </si>
  <si>
    <t>Фактические объемы финансирования, тыс. рублей</t>
  </si>
  <si>
    <t xml:space="preserve">Наименование целевых показателей (индикаторов) определяющих результативность реализации мероприятий </t>
  </si>
  <si>
    <t>Планируемые  значения целевых показателей</t>
  </si>
  <si>
    <t>Фактически достигнутые значения целевых показателей</t>
  </si>
  <si>
    <t>Уровень достижения, (%)</t>
  </si>
  <si>
    <t>всего</t>
  </si>
  <si>
    <t>в том числе по источникам финансирования</t>
  </si>
  <si>
    <t>федеральный      бюджет</t>
  </si>
  <si>
    <t>областной бюджет</t>
  </si>
  <si>
    <t>местные бюджеты</t>
  </si>
  <si>
    <t>внебюджетные источники</t>
  </si>
  <si>
    <t>Всего по программам</t>
  </si>
  <si>
    <t>2014-2023</t>
  </si>
  <si>
    <t>х</t>
  </si>
  <si>
    <t>1.</t>
  </si>
  <si>
    <t>"Социальная поддержка граждан"</t>
  </si>
  <si>
    <t>1.1.</t>
  </si>
  <si>
    <t>Подпрограмма №1 "Развитие мер социальной поддержки отдельных категорий граждан"</t>
  </si>
  <si>
    <t>1.1.1.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</si>
  <si>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мероприятие1: </t>
    </r>
    <r>
      <rPr>
        <b/>
        <sz val="10"/>
        <color theme="1"/>
        <rFont val="Times New Roman"/>
        <family val="1"/>
        <charset val="204"/>
      </rPr>
      <t xml:space="preserve">Доплата к пенсиям муниципальным служащим </t>
    </r>
  </si>
  <si>
    <t>1.1.2.</t>
  </si>
  <si>
    <r>
      <rPr>
        <b/>
        <u/>
        <sz val="10"/>
        <color theme="1"/>
        <rFont val="Times New Roman"/>
        <family val="1"/>
        <charset val="204"/>
      </rPr>
      <t xml:space="preserve">Основное мероприятие2: </t>
    </r>
    <r>
      <rPr>
        <b/>
        <sz val="10"/>
        <color theme="1"/>
        <rFont val="Times New Roman"/>
        <family val="1"/>
        <charset val="204"/>
      </rPr>
      <t>Оказание социальной помощи гражданам, оказавшимся в трудной ситуации</t>
    </r>
  </si>
  <si>
    <t xml:space="preserve">2.
</t>
  </si>
  <si>
    <t xml:space="preserve">"Доступная среда"
</t>
  </si>
  <si>
    <t xml:space="preserve">х
</t>
  </si>
  <si>
    <t xml:space="preserve">2.1.
</t>
  </si>
  <si>
    <t xml:space="preserve">Подпрограмма №1 "Повышение уровня доступности приоритетных объектов и услуг в приоритетных сферах жизнедеятельности инвалидов и других маломобильных групп населения"
</t>
  </si>
  <si>
    <t xml:space="preserve">2.1.1.
</t>
  </si>
  <si>
    <t xml:space="preserve">Основное мероприятие1: Оборудование мун.учр-й соруженииями и приспособлениями, обеспечивающими доступ инвалидов в здание и передвижение внутри (пандусные съезды, поручни, лифты, кнопки вызова сотрудника предприятия для помощи гражданам с ограниченными возможностями и др.)
</t>
  </si>
  <si>
    <t xml:space="preserve">2.1.2.
</t>
  </si>
  <si>
    <t xml:space="preserve">Основное мероприятие2: Приспособление жилых помещений и общего имущества в многоквартирных домах с учетом потребностей инвалидов
</t>
  </si>
  <si>
    <t xml:space="preserve">3.
</t>
  </si>
  <si>
    <t xml:space="preserve">"Защита населения и территории Лискинского района от чрезвычайных ситуаций, обеспечение пожарной безопасности и безопасности людей на водных объектах"
</t>
  </si>
  <si>
    <t xml:space="preserve">3.1.
</t>
  </si>
  <si>
    <t xml:space="preserve">Подпрограмма №1 "Гражданская защита и пожарная безопасность населения и территории Лискинского муниципального района"
</t>
  </si>
  <si>
    <t xml:space="preserve">3.1.1.
</t>
  </si>
  <si>
    <t xml:space="preserve">Основное мероприятие1: Содержание и обеспечение  деятельности МКУ "Гражданская защита"
</t>
  </si>
  <si>
    <t xml:space="preserve">Количество оповещаемого населения, %
</t>
  </si>
  <si>
    <t xml:space="preserve">3.1.2.
</t>
  </si>
  <si>
    <t xml:space="preserve">Время реагирования на чрезвычайные ситуации, мин.
</t>
  </si>
  <si>
    <t xml:space="preserve">4.
</t>
  </si>
  <si>
    <t>2018-2023</t>
  </si>
  <si>
    <t xml:space="preserve">4.1.
</t>
  </si>
  <si>
    <t xml:space="preserve">Подпрограмма №1 "Благоустройство дворовых территорий многоквартирных домов в городском поселении город Лиски"
</t>
  </si>
  <si>
    <t xml:space="preserve">4.1.1.
</t>
  </si>
  <si>
    <t xml:space="preserve">Основное мероприятие1: Благоустройство дворовых территорий многоквартирных домов в городском поселении город Лиски
</t>
  </si>
  <si>
    <t xml:space="preserve">4.2.
</t>
  </si>
  <si>
    <t xml:space="preserve">Подпрограмма №2 "Благоустройство общественных территорий в городском поселении город Лиски"
</t>
  </si>
  <si>
    <t xml:space="preserve">4.2.1.
</t>
  </si>
  <si>
    <t xml:space="preserve">Основное мероприятие 1: Благоустройство общественных территорий в городском поселении город Лиски
</t>
  </si>
  <si>
    <t xml:space="preserve">Доля благоустроенных общественных территорий в городском поселении город Лиски от общего количества общественных территорий в городском поселении город Лиски, %
</t>
  </si>
  <si>
    <t xml:space="preserve">4.2.2.
</t>
  </si>
  <si>
    <t xml:space="preserve">Основное мероприятие 2: Реализация проекта создания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
</t>
  </si>
  <si>
    <t xml:space="preserve">Доля проектов благоустройства общественных территорий, реализованных с трудовым участием граждан, заинтересованных организаций, %
</t>
  </si>
  <si>
    <t xml:space="preserve">4.3.
</t>
  </si>
  <si>
    <t xml:space="preserve">Подпрограмма №3 "Обустройство городского парка культуры и отдыха в г. Лиски"
</t>
  </si>
  <si>
    <t xml:space="preserve">4.3.1.
</t>
  </si>
  <si>
    <t xml:space="preserve">Основное мероприятие 1:Обустройство городского парка культуры и отдыха в г. Лиски
</t>
  </si>
  <si>
    <t xml:space="preserve">Количество благоустроенных общественных территорий в городском поселении город Лиски, ед
</t>
  </si>
  <si>
    <t xml:space="preserve">5.
</t>
  </si>
  <si>
    <t xml:space="preserve">"Развитие транспортной системы"
</t>
  </si>
  <si>
    <t xml:space="preserve">5.1.
</t>
  </si>
  <si>
    <t xml:space="preserve">5.1.1.
</t>
  </si>
  <si>
    <t xml:space="preserve">Уровень удовлетворенности населения количеством и качеством отремонтированных дорог с асфальтобетонным покрытием, %
</t>
  </si>
  <si>
    <t xml:space="preserve">5.1.2.
</t>
  </si>
  <si>
    <t xml:space="preserve">Основное мероприятие2: Дорожный фонд
</t>
  </si>
  <si>
    <t xml:space="preserve">5.1.3.
</t>
  </si>
  <si>
    <t xml:space="preserve">Основное мероприятие3: Строительство автодорожного транспортного тоннеля под железнодорожными путями в г.Лиски
</t>
  </si>
  <si>
    <t xml:space="preserve">5.1.4.
</t>
  </si>
  <si>
    <t xml:space="preserve">Основное мероприятие4: Изъятие земельных участков для муниципальных нужд под строительство автодороги, путем выкупа
</t>
  </si>
  <si>
    <t xml:space="preserve">5.1.5.
</t>
  </si>
  <si>
    <t xml:space="preserve">Основное мероприятие5: Проектирование, реконструкция и новое строительство участков улично-дорожной сети на подходах к автодорожному тоннелю
</t>
  </si>
  <si>
    <t xml:space="preserve">5.1.6.
</t>
  </si>
  <si>
    <t xml:space="preserve">Основное мероприятие6: Проектирование, реконструкция и новое строительство участков дорожно-уличной сети 
</t>
  </si>
  <si>
    <t xml:space="preserve">5.1.7.
</t>
  </si>
  <si>
    <t xml:space="preserve">Основное мероприятие7: Планировка участков дорожно-уличной сети для реконструкции и нового строительства
</t>
  </si>
  <si>
    <t xml:space="preserve">Уровень удовлетворенности населения количеством и качеством отремонтированных дорог с асфальтобетонным покрытием, %
</t>
  </si>
  <si>
    <t xml:space="preserve">5.2.
</t>
  </si>
  <si>
    <t xml:space="preserve">5.2.1.
</t>
  </si>
  <si>
    <t xml:space="preserve">Основное мероприятие1: Текущий ремонт дорог (ямочный ремонт)
</t>
  </si>
  <si>
    <t xml:space="preserve">Уровень удовлетворенности граждан качеством предоставленных муниципальных услуг в сфере транспортного хозяйства, %
</t>
  </si>
  <si>
    <t xml:space="preserve">5.2.2.
</t>
  </si>
  <si>
    <t xml:space="preserve">Основное мероприятие1: Текущий ремонт дорог (ямочный ремонт)
</t>
  </si>
  <si>
    <t xml:space="preserve">Уровень удовлетворенности граждан качеством предоставленных муниципальных услуг в сфере транспортного хозяйства, %
</t>
  </si>
  <si>
    <t xml:space="preserve">5.2.3.
</t>
  </si>
  <si>
    <t xml:space="preserve">Основное мероприятие3: Устройство ливневых канализаций
</t>
  </si>
  <si>
    <t xml:space="preserve">5.2.4.
</t>
  </si>
  <si>
    <t xml:space="preserve">Основное мероприятие4: Земляные работы для устройства дорог
</t>
  </si>
  <si>
    <t xml:space="preserve">Уровень удовлетворенности граждан качеством предоставленных муниципальных услуг в сфере транспортного хозяйства, %
</t>
  </si>
  <si>
    <t xml:space="preserve">5.2.5.
</t>
  </si>
  <si>
    <t xml:space="preserve">Основное мероприятие5: Текущий (ямочный ) ремонт, планировка и содержание автомобильных дорог общего пользования в границах поселения, установка и замена знаков дорожного движения
</t>
  </si>
  <si>
    <t xml:space="preserve">5.2.6.
</t>
  </si>
  <si>
    <t xml:space="preserve">Основное мероприятие6: Приобретение техники
</t>
  </si>
  <si>
    <t xml:space="preserve">5.2.7.
</t>
  </si>
  <si>
    <t xml:space="preserve">Основное мероприятие7: Оформление документов
</t>
  </si>
  <si>
    <t xml:space="preserve">5.3.
</t>
  </si>
  <si>
    <t xml:space="preserve">Подпрограмма №3 "Обеспечение безопасности дорожного движения в городском поселении город Лиски"
</t>
  </si>
  <si>
    <t xml:space="preserve">5.3.1.
</t>
  </si>
  <si>
    <t xml:space="preserve">Основное мероприятие1: Разметка дорожного полотна
</t>
  </si>
  <si>
    <t xml:space="preserve">5.3.2.
</t>
  </si>
  <si>
    <t xml:space="preserve">Основное мероприятие2: Знаки дорожного движения
</t>
  </si>
  <si>
    <t xml:space="preserve">Уровень удовлетворенности граждан качеством предоставленных муниципальных услуг в сфере транспортного хозяйства, %
</t>
  </si>
  <si>
    <t xml:space="preserve">5.3.3.
</t>
  </si>
  <si>
    <t xml:space="preserve">Основное мероприятие3: Установка светофоров
</t>
  </si>
  <si>
    <t xml:space="preserve">Уровень удовлетворенности граждан качеством предоставленных муниципальных услуг в сфере транспортного хозяйства, %
</t>
  </si>
  <si>
    <t xml:space="preserve">6.
</t>
  </si>
  <si>
    <t xml:space="preserve">х
</t>
  </si>
  <si>
    <t xml:space="preserve">6.1.
</t>
  </si>
  <si>
    <t xml:space="preserve">Подпрограмма №1 "Организация досуга и обеспечение жителей города услугами организаций культуры"
</t>
  </si>
  <si>
    <t xml:space="preserve">х
</t>
  </si>
  <si>
    <t xml:space="preserve">6.1.1.
</t>
  </si>
  <si>
    <t xml:space="preserve">Основное мероприятие1: Содержание МКУ МЦ «Озарение»
</t>
  </si>
  <si>
    <t xml:space="preserve">Уровень удовлетворенности граждан качеством предоставленных муниципальных услуг в сфере культуры, %
</t>
  </si>
  <si>
    <t xml:space="preserve">6.1.2.
</t>
  </si>
  <si>
    <t xml:space="preserve">Основное мероприятие2: Содержание МКУ «Дворец культуры»
</t>
  </si>
  <si>
    <t xml:space="preserve">Уровень удовлетворенности граждан качеством предоставленных муниципальных услуг в сфере культуры, %
</t>
  </si>
  <si>
    <t xml:space="preserve">6.1.3.
</t>
  </si>
  <si>
    <t xml:space="preserve">Основное мероприятие3: Праздничные мероприятия
</t>
  </si>
  <si>
    <t xml:space="preserve">Уровень удовлетворенности граждан качеством предоставленных муниципальных услуг в сфере культуры, %
</t>
  </si>
  <si>
    <t xml:space="preserve">6.1.4.
</t>
  </si>
  <si>
    <t xml:space="preserve">Основное мероприятие4: Муниципальное задание МАУ «Городской парк культуры и отдыха»
</t>
  </si>
  <si>
    <t xml:space="preserve">6.1.5.
</t>
  </si>
  <si>
    <t xml:space="preserve">Основное мероприятие5: Проект ДК
</t>
  </si>
  <si>
    <t xml:space="preserve">6.1.6.
</t>
  </si>
  <si>
    <t xml:space="preserve">Основное мероприятие6: Муниципальное задание МАУ «Лискинский музыкально-драматический театр»
</t>
  </si>
  <si>
    <t xml:space="preserve">6.1.7.
</t>
  </si>
  <si>
    <t xml:space="preserve">Основное мероприятие7:Поддержка творческой деятельности и укрепление материально-технической базы муниципальных театров
</t>
  </si>
  <si>
    <t xml:space="preserve">6.1.8.
</t>
  </si>
  <si>
    <t xml:space="preserve">Основное мероприятие7: Создание центра культурного развития города
</t>
  </si>
  <si>
    <t xml:space="preserve">7.
</t>
  </si>
  <si>
    <t xml:space="preserve">"Энергоэффективность и развитие энергетики"
</t>
  </si>
  <si>
    <t xml:space="preserve">7.1.
</t>
  </si>
  <si>
    <t xml:space="preserve">Подпрограмма №1 "Энергосбережение и повышение энергетической эффективности в  системах наружного освещения"
</t>
  </si>
  <si>
    <t xml:space="preserve">7.1.1.
</t>
  </si>
  <si>
    <t xml:space="preserve">7.2.
</t>
  </si>
  <si>
    <t xml:space="preserve">7.2.1.
</t>
  </si>
  <si>
    <t xml:space="preserve">Основное мероприятие1: Текущий ремонт сетей наружного освещения, модернизация электрических сетей через реконструкцию и новое строительство 
</t>
  </si>
  <si>
    <t xml:space="preserve">7.2.2.
</t>
  </si>
  <si>
    <t xml:space="preserve">Основное мероприятие2: Приобретение и замена ламп накаливания на энергосберегающие
</t>
  </si>
  <si>
    <t xml:space="preserve">7.2.3.
</t>
  </si>
  <si>
    <t xml:space="preserve">Основное мероприятие3: Приобретение трансформаторной подстанции
</t>
  </si>
  <si>
    <t xml:space="preserve">7.2.4.
</t>
  </si>
  <si>
    <t xml:space="preserve">Основное мероприятие3: Содержание уличного освещения
</t>
  </si>
  <si>
    <t xml:space="preserve">7.3.
</t>
  </si>
  <si>
    <t xml:space="preserve">Подпрограмма №3 "Повышение энергетической эффективности экономики города Лиски и сокращение энергетических издержек в бюджетном секторе"
</t>
  </si>
  <si>
    <t xml:space="preserve">х
</t>
  </si>
  <si>
    <t xml:space="preserve">х
</t>
  </si>
  <si>
    <t xml:space="preserve">7.3.1.
</t>
  </si>
  <si>
    <t xml:space="preserve">Основное мероприятие1: Строительство ТЭЦ
</t>
  </si>
  <si>
    <t xml:space="preserve">8.
</t>
  </si>
  <si>
    <t xml:space="preserve">"Развитие физической культуры и спорта"
</t>
  </si>
  <si>
    <t xml:space="preserve">8.1.
</t>
  </si>
  <si>
    <t xml:space="preserve">8.1.1.
</t>
  </si>
  <si>
    <t xml:space="preserve">Основное мероприятие1: Содержание МКУ «Ледовый дворец»
</t>
  </si>
  <si>
    <t xml:space="preserve">Уровень удовлетворенности граждан качеством предоставленных муниципальных услуг в сфере физической культуры и спорта, %
</t>
  </si>
  <si>
    <t xml:space="preserve">8.1.2.
</t>
  </si>
  <si>
    <t xml:space="preserve">Основное мероприятие2: Расходы на осуществление части полномочий, передаваемых в бюджет муниципального района в соответствии с заключенным соглашением по ФК и спорту
</t>
  </si>
  <si>
    <t xml:space="preserve">Расходы на осуществление части полномочий, передаваемых в бюджет муниципального района в соответствии с заключенным соглашением по ФК и спорту, %
</t>
  </si>
  <si>
    <t xml:space="preserve">8.2.
</t>
  </si>
  <si>
    <t xml:space="preserve">х
</t>
  </si>
  <si>
    <t xml:space="preserve">8.2.1.
</t>
  </si>
  <si>
    <t xml:space="preserve">Основное мероприятие1: Финансовое обеспечение выполнения муниципального задания АУ «Кристалл»
</t>
  </si>
  <si>
    <t xml:space="preserve">Расходы на осуществление части полномочий, передаваемых в бюджет муниципального района в соответствии с заключенным соглашением по ФК и спорту, %
</t>
  </si>
  <si>
    <t xml:space="preserve">9.
</t>
  </si>
  <si>
    <t xml:space="preserve">9.1.
</t>
  </si>
  <si>
    <t xml:space="preserve">Подпрограмма №1 "Обеспечение реализации муниципальной  программы"
</t>
  </si>
  <si>
    <t xml:space="preserve">9.1.1.
</t>
  </si>
  <si>
    <t xml:space="preserve">Уровень исполнения плановых назначений по расходам на реализацию подпрограммы, %
</t>
  </si>
  <si>
    <t>≤ 95</t>
  </si>
  <si>
    <t xml:space="preserve">9.2.
</t>
  </si>
  <si>
    <t xml:space="preserve">Подпрограмма №2 "Управление муниципальными финансами"
</t>
  </si>
  <si>
    <t xml:space="preserve">9.2.1.
</t>
  </si>
  <si>
    <t xml:space="preserve">Доля расходов на обслуживание муниципального долга в общем объеме расходов городского бюджета (за исключением расходов, которые осуществляются за счет субвенций из федерального и областного  бюджетов), %
</t>
  </si>
  <si>
    <t>Не более 5</t>
  </si>
  <si>
    <t xml:space="preserve">Не более 5
</t>
  </si>
  <si>
    <t xml:space="preserve">10.
</t>
  </si>
  <si>
    <t xml:space="preserve">х
</t>
  </si>
  <si>
    <t xml:space="preserve">10.1.
</t>
  </si>
  <si>
    <t xml:space="preserve">х
</t>
  </si>
  <si>
    <t xml:space="preserve">10.1.1.
</t>
  </si>
  <si>
    <t xml:space="preserve">Основное мероприятие1: Содержание и обеспечение  деятельности главы администрации
</t>
  </si>
  <si>
    <t xml:space="preserve">10.2.
</t>
  </si>
  <si>
    <t xml:space="preserve">10.2.1.
</t>
  </si>
  <si>
    <t xml:space="preserve">Основное мероприятие 1: Содержание и обеспечение  деятельности местной администрации
</t>
  </si>
  <si>
    <t xml:space="preserve">Доля рабочих мест муниципальных служащих, оборудованных надлежащим образом, %
</t>
  </si>
  <si>
    <t xml:space="preserve">10.3.
</t>
  </si>
  <si>
    <t xml:space="preserve">10.3.1.
</t>
  </si>
  <si>
    <t xml:space="preserve">Основное мероприятие 1: Финансовое  обеспечение  деятельности подведомственных учреждений
</t>
  </si>
  <si>
    <t xml:space="preserve">11.
</t>
  </si>
  <si>
    <t xml:space="preserve">х
</t>
  </si>
  <si>
    <t xml:space="preserve">11.1.
</t>
  </si>
  <si>
    <t xml:space="preserve">Уровень благоустроенных дворовых территорий по отношению к общему числу дворовых территорий города, %
</t>
  </si>
  <si>
    <t xml:space="preserve">11.1.1.
</t>
  </si>
  <si>
    <t xml:space="preserve">Основное мероприятие1: Муниципальное задание МБУ «Коммунальное хозяйство» 
</t>
  </si>
  <si>
    <t xml:space="preserve">х
</t>
  </si>
  <si>
    <t xml:space="preserve">11.1.2.
</t>
  </si>
  <si>
    <t xml:space="preserve">Основное мероприятие2: Муниципальное задание МБУ «Благоустройство города»
</t>
  </si>
  <si>
    <t xml:space="preserve">х
</t>
  </si>
  <si>
    <t xml:space="preserve">11.1.3.
</t>
  </si>
  <si>
    <t xml:space="preserve">Основное мероприятие3: Мероприятия по благоустройству
</t>
  </si>
  <si>
    <t xml:space="preserve">11.1.4.
</t>
  </si>
  <si>
    <t xml:space="preserve">Основное мероприятие4: Обеспечение земельных участков, предназначенных для предоставления семьям, имеющим трех и более детей инженерной инфраструктурой в г.Лиски 
</t>
  </si>
  <si>
    <t xml:space="preserve">х
</t>
  </si>
  <si>
    <t xml:space="preserve">11.2.
</t>
  </si>
  <si>
    <t xml:space="preserve">Уровень благоустроенных дворовых территорий по отношению к общему числу дворовых территорий города, %
</t>
  </si>
  <si>
    <t xml:space="preserve">11.2.1.
</t>
  </si>
  <si>
    <t xml:space="preserve">Основное мероприятие1: Муниципальное задание МБУ «Благоустройство города»
</t>
  </si>
  <si>
    <t xml:space="preserve">х
</t>
  </si>
  <si>
    <t xml:space="preserve">11.2.2.
</t>
  </si>
  <si>
    <t xml:space="preserve">11.3.
</t>
  </si>
  <si>
    <t xml:space="preserve">11.3.1.
</t>
  </si>
  <si>
    <t xml:space="preserve">Основное мероприятие1: Муниципальное задание МБУ «Благоустройство города»
</t>
  </si>
  <si>
    <t xml:space="preserve">11.4.
</t>
  </si>
  <si>
    <t xml:space="preserve">Подпрограмма №4 "Реконструкция и строительство сетей объектов водоснабжения и водоотведения в городе Лиски"
</t>
  </si>
  <si>
    <t xml:space="preserve">Уровень износа коммунальной инфраструктуры, %
</t>
  </si>
  <si>
    <t xml:space="preserve">11.4.1.
</t>
  </si>
  <si>
    <t xml:space="preserve">Основное мероприятие1: Строительство водозаборного сооружения х.Никольский Лискинского муниципального района
</t>
  </si>
  <si>
    <t xml:space="preserve">х
</t>
  </si>
  <si>
    <t xml:space="preserve">11.4.2.
</t>
  </si>
  <si>
    <t xml:space="preserve">Основное мероприятие2: Реконструкция, строительство и ремонт изношенных водопроводных и канализационных сетей
</t>
  </si>
  <si>
    <t xml:space="preserve">11.4.3.
</t>
  </si>
  <si>
    <t xml:space="preserve">Основное мероприятие3: Проектно-сметная документация для  реконструкции, строительства и капитального ремонта изношенных водопроводных и канализационных сетей
</t>
  </si>
  <si>
    <t xml:space="preserve">11.4.4.
</t>
  </si>
  <si>
    <t xml:space="preserve">Основное мероприятие4: СМР по реконструкции канализационного коллектора от ул.Воронежской до ул.Солнечной
</t>
  </si>
  <si>
    <t xml:space="preserve">11.4.5.
</t>
  </si>
  <si>
    <t xml:space="preserve">Основное мероприятие5: Бурение скважин
</t>
  </si>
  <si>
    <t xml:space="preserve">11.4.6.
</t>
  </si>
  <si>
    <t xml:space="preserve">Основное мероприятие6: Приобретение коммунальной (специализиро-ванной) техники
</t>
  </si>
  <si>
    <t xml:space="preserve">11.4.7.
</t>
  </si>
  <si>
    <t xml:space="preserve">Основное мероприятие7: Строительство станции водоподготовки для водозабора «Песковатский» и х.Никольский
</t>
  </si>
  <si>
    <t xml:space="preserve">11.5.
</t>
  </si>
  <si>
    <t xml:space="preserve">Уровень благоустроенных дворовых территорий по отношению к общему числу дворовых территорий города, %
</t>
  </si>
  <si>
    <t xml:space="preserve">11.5.1.
</t>
  </si>
  <si>
    <t xml:space="preserve">Основное мероприятие1: Содержание и благоустройство территорий городских кладбищ
</t>
  </si>
  <si>
    <t xml:space="preserve">х
</t>
  </si>
  <si>
    <t xml:space="preserve">11.5.2.
</t>
  </si>
  <si>
    <t xml:space="preserve">Основное мероприятие2: Муниципальное задание МБУ «Ритуал»
</t>
  </si>
  <si>
    <t xml:space="preserve">х
</t>
  </si>
  <si>
    <t xml:space="preserve">11.5.3.
</t>
  </si>
  <si>
    <t xml:space="preserve">Основное мероприятие3: Текущий и косметический ремонт мемориальных сооружений
</t>
  </si>
  <si>
    <t xml:space="preserve">11.5.4.
</t>
  </si>
  <si>
    <t xml:space="preserve">Основное мероприятие4: Изготовление мемориальных плит, бюстов
</t>
  </si>
  <si>
    <t xml:space="preserve">11.6.
</t>
  </si>
  <si>
    <t xml:space="preserve">Уровень благоустроенных дворовых территорий по отношению к общему числу дворовых территорий города, %
</t>
  </si>
  <si>
    <t xml:space="preserve">11.6.1.
</t>
  </si>
  <si>
    <t xml:space="preserve">Основное мероприятие1: Ремонт дорожного покрытия, ремонт тротуаров, установка бортового камня, устройство ограждений, установка детских игровых площадок, МАФ, устройство спусков(пандусы) дворовых территорий
</t>
  </si>
  <si>
    <t xml:space="preserve">11.6.2.
</t>
  </si>
  <si>
    <t xml:space="preserve">Основное мероприятие2: Ремонт дорожного покрытия, ремонт тротуаров, установка бортового камня, устройство ограждений, установка детских игровых площадок, МАФ, устройство спусков(пандусы) мест массового отдыха
</t>
  </si>
  <si>
    <t xml:space="preserve">11.7.
</t>
  </si>
  <si>
    <t xml:space="preserve">Уровень износа коммунальной инфраструктуры, %
</t>
  </si>
  <si>
    <t xml:space="preserve">11.7.1.
</t>
  </si>
  <si>
    <t xml:space="preserve">Основное мероприятие1: Газификация новостроек
</t>
  </si>
  <si>
    <t xml:space="preserve">11.7.2.
</t>
  </si>
  <si>
    <t xml:space="preserve">Основное мероприятие2: Строительство ШРП
</t>
  </si>
  <si>
    <t xml:space="preserve">11.7.3.
</t>
  </si>
  <si>
    <t xml:space="preserve">Основное мероприятие3: Прочие мероприятия
</t>
  </si>
  <si>
    <t xml:space="preserve">11.7.4.
</t>
  </si>
  <si>
    <t xml:space="preserve">Основное мероприятие4: Реконструкция,  строительство и содержание сетей и объектов теплоснабжения в городе Лиски
</t>
  </si>
  <si>
    <t xml:space="preserve">11.8.
</t>
  </si>
  <si>
    <t xml:space="preserve">Доля  градостроительных планов земельных участков, от общего количества, включенных в программу, %
</t>
  </si>
  <si>
    <t xml:space="preserve">11.8.1.
</t>
  </si>
  <si>
    <t xml:space="preserve">Основное мероприятие1: Муниципальное задание МАУ «Градостроительство и архитектура»
</t>
  </si>
  <si>
    <t xml:space="preserve">11.8.2.
</t>
  </si>
  <si>
    <t xml:space="preserve">Основное мероприятие2: Подготовка документов по территориальному планированию
</t>
  </si>
  <si>
    <t xml:space="preserve">11.9.
</t>
  </si>
  <si>
    <t xml:space="preserve">Подпрограмма №9 "Создание условий для обеспечения качественными услугами ЖКХ в городском поселении город Лиски"
</t>
  </si>
  <si>
    <t xml:space="preserve">Удельный вес общей площади отремонтированных жилых домов к общей площади жилищного фонда, %
</t>
  </si>
  <si>
    <t xml:space="preserve">11.9.1.
</t>
  </si>
  <si>
    <t xml:space="preserve">Основное мероприятие1: Капитальный и текущий ремонт многоквартирных домов (ремонт внутридомовых инженерных систем, крыш, подвальных помещений, фасадов и теплосетей) и сетей коммуникаций
</t>
  </si>
  <si>
    <t xml:space="preserve">11.9.2.
</t>
  </si>
  <si>
    <t xml:space="preserve">Основное мероприятие2: Снос жилья по пр.Ленина и приобретение квартир
</t>
  </si>
  <si>
    <t xml:space="preserve">11.9.3.
</t>
  </si>
  <si>
    <t xml:space="preserve">Основное мероприятие3: Содержание муниципального жилищного фонда
</t>
  </si>
  <si>
    <t xml:space="preserve">11.9.4.
</t>
  </si>
  <si>
    <t xml:space="preserve">Основное мероприятие 4: Приобретение коммунальной (специализированной) техники
</t>
  </si>
  <si>
    <t xml:space="preserve">11.9.5.
</t>
  </si>
  <si>
    <t xml:space="preserve">Основное мероприятие 5: Увеличение уставного капитала ООО
</t>
  </si>
  <si>
    <t xml:space="preserve">12.
</t>
  </si>
  <si>
    <t xml:space="preserve">12.1.
</t>
  </si>
  <si>
    <t>Уровень удовлетворенности граждан количеством и качеством благоустроенных мест города, %</t>
  </si>
  <si>
    <t xml:space="preserve">12.1.1.
</t>
  </si>
  <si>
    <t xml:space="preserve">Основное мероприятие1: Благоустройство сквера по ул.Свердлова
</t>
  </si>
  <si>
    <t xml:space="preserve">12.1.2.
</t>
  </si>
  <si>
    <t xml:space="preserve">Основное мероприятие2: Благоустройство сквера по пр.Ленина 
</t>
  </si>
  <si>
    <t xml:space="preserve">12.1.3.
</t>
  </si>
  <si>
    <t xml:space="preserve">Основное мероприятие3: Благоустройство сквера ул.Титова 9а 1 очередь
</t>
  </si>
  <si>
    <t xml:space="preserve">12.1.4.
</t>
  </si>
  <si>
    <t xml:space="preserve">Основное мероприятие4: Благоустройство сквера пр.Ленина 58б (снос домов)
</t>
  </si>
  <si>
    <t xml:space="preserve">12.1.5.
</t>
  </si>
  <si>
    <t xml:space="preserve">Основное мероприятие5: Благоустройство сквера ул.Титова 9 а 2 очередь
</t>
  </si>
  <si>
    <t xml:space="preserve">12.1.6.
</t>
  </si>
  <si>
    <t xml:space="preserve">Основное мероприятие6: Скульптурная композиция «Лиска»
</t>
  </si>
  <si>
    <t xml:space="preserve">12.1.7.
</t>
  </si>
  <si>
    <t xml:space="preserve">Основное мероприятие7: Благоустройство автостоянки по пр.Ленина
</t>
  </si>
  <si>
    <t xml:space="preserve">12.1.8.
</t>
  </si>
  <si>
    <t xml:space="preserve">Основное мероприятие8: Благоустройство сквера по ул.Титова 1
</t>
  </si>
  <si>
    <t xml:space="preserve">12.1.9.
</t>
  </si>
  <si>
    <t xml:space="preserve">Основное мероприятие9: Проектные работы, прочее
</t>
  </si>
  <si>
    <t xml:space="preserve">12.1.10.
</t>
  </si>
  <si>
    <t xml:space="preserve">Основное мероприятие10: Мемориальный комплекс
</t>
  </si>
  <si>
    <t xml:space="preserve">12.1.11.
</t>
  </si>
  <si>
    <t xml:space="preserve">Основное мероприятие 11: Благоустройство сквера ул.К.Маркса
</t>
  </si>
  <si>
    <t xml:space="preserve">12.1.12.
</t>
  </si>
  <si>
    <t xml:space="preserve">Основное мероприятие 12: Благоустройство сквера ул.Заводская
</t>
  </si>
  <si>
    <t xml:space="preserve">12.1.13.
</t>
  </si>
  <si>
    <t xml:space="preserve">Основное мероприятие 13: Благоустройство спортивной площадки по ул.Г.Машина
</t>
  </si>
  <si>
    <t xml:space="preserve">12.1.14.
</t>
  </si>
  <si>
    <t xml:space="preserve">Основное мероприятие 14: Благоустройство сквера 80 лет ВЛКСМ
</t>
  </si>
  <si>
    <t xml:space="preserve">12.1.15.
</t>
  </si>
  <si>
    <t xml:space="preserve">Основное мероприятие 15: Скульптурная композиция «Памятный знак 100-летию комсомола»
</t>
  </si>
  <si>
    <t xml:space="preserve">12.1.16.
</t>
  </si>
  <si>
    <t xml:space="preserve">Основное мероприятие 16: Благоустройство сквера по ул.Матросова
</t>
  </si>
  <si>
    <t xml:space="preserve">12.1.17.
</t>
  </si>
  <si>
    <t xml:space="preserve">Основное мероприятие 17: Благоустройство сквера по ул.219 Идрицкой Стрелковой Дивизии
</t>
  </si>
  <si>
    <t xml:space="preserve">12.1.18.
</t>
  </si>
  <si>
    <t xml:space="preserve">Основное мероприятие 18: Благоустройство сквера по ул.Воронежской
</t>
  </si>
  <si>
    <t xml:space="preserve">12.1.19.
</t>
  </si>
  <si>
    <t xml:space="preserve">Основное мероприятие 19: Зона отдыха Сахарного завода
</t>
  </si>
  <si>
    <t xml:space="preserve">12.1.20.
</t>
  </si>
  <si>
    <t xml:space="preserve">Основное мероприятие 20: Обустройство тротуара по ул.Краснознаменной
</t>
  </si>
  <si>
    <t xml:space="preserve">12.1.21.
</t>
  </si>
  <si>
    <t xml:space="preserve">Основное мероприятие 21: Благоустройство сквера по ул.Толстого
</t>
  </si>
  <si>
    <t xml:space="preserve">12.1.22.
</t>
  </si>
  <si>
    <t xml:space="preserve">Основное мероприятие 22: Обустройство тротуаров и межквартальных проездов
</t>
  </si>
  <si>
    <t>13.</t>
  </si>
  <si>
    <t>"Обеспечение общественного порядка и противодействие преступности"</t>
  </si>
  <si>
    <t>2022-2023</t>
  </si>
  <si>
    <t>13.1.</t>
  </si>
  <si>
    <t xml:space="preserve">Доля населения, охваченная мероприятиями по профилактике терроризма и экстремизма, %
</t>
  </si>
  <si>
    <t>13.1.1.</t>
  </si>
  <si>
    <t xml:space="preserve">Основное мероприятие 1: Оповещение жителей города об опасностях, возникающих в мирное и военное время </t>
  </si>
  <si>
    <t>13.1.2.</t>
  </si>
  <si>
    <t>Основное мероприятие 2: Обеспечение высокого уровня безопасности для учреждений</t>
  </si>
  <si>
    <t>13.1.3.</t>
  </si>
  <si>
    <t>Основное мероприятие 3: Распространение информационно-пропагандистского материала</t>
  </si>
  <si>
    <t>13.2.</t>
  </si>
  <si>
    <t xml:space="preserve">Количество выпущенных (размещенных) видео-аудио роликов и печатной продукции по вопросам профилактики терроризма, шт
</t>
  </si>
  <si>
    <t>13.2.1.</t>
  </si>
  <si>
    <t>Основное мероприятие 1: Оборудование мест массового пребывания граждан, а также объектов муниципальной инфраструктуры средствами видеонаблюдения</t>
  </si>
  <si>
    <t>городского поселения-город Лиски Лискинского муниципального района Воронежской области</t>
  </si>
  <si>
    <t>Увеличение удельного веса удовлетворенных заявлений граждан, оказавшихся в трудной жизненной ситуации, обратившихся за помощью в администрацию городского поселения-город Лиски от общего числа заявлений, %</t>
  </si>
  <si>
    <t xml:space="preserve">Доля доступных для инвалидов и других маломобильных групп граждан муниципальных учреждений городского поселения-город Лиски, %
</t>
  </si>
  <si>
    <t xml:space="preserve">Доля доступных для инвалидов и других маломобильных групп граждан муниципальных учреждений городского поселения-город Лиски, %
</t>
  </si>
  <si>
    <t xml:space="preserve">Основное мероприятие2: Субсидия городского поселения-город Лиски ООО "ВДПО" на содержание ДПК
</t>
  </si>
  <si>
    <t xml:space="preserve">"Формирование современной городской среды на терриории городского поселения-город Лиски на 2018-2024 годы"
</t>
  </si>
  <si>
    <t xml:space="preserve">Подпрограмма №1 "Строительство, реконструкция, капитальный и текущий  ремонт дорог с асфальтобетонным покрытием на территории городского поселения-город Лиски"
</t>
  </si>
  <si>
    <t xml:space="preserve">Основное мероприятие1: Капитальный и текущий ремонт дорог с асфальтобетонным покрытием на территории городского поселения-город Лиски
</t>
  </si>
  <si>
    <t xml:space="preserve">Подпрограмма №2 "Комплекс работ по содержанию и ремонту дорог общего пользования в границах территории городского поселения-город Лиски"
</t>
  </si>
  <si>
    <t xml:space="preserve">"Развитие и сохранение культуры на территории городского поселения-город Лиски"
</t>
  </si>
  <si>
    <t xml:space="preserve">Основное мероприятие1: Поставка электроэнергии для нужд уличного освещения городского поселения-город Лиски 
</t>
  </si>
  <si>
    <t xml:space="preserve">Доля объема электрической энергии, расчеты за которую осуществляются с использованием приборов учета, в общем объеме электрической энергии, потребляемой (используемой) на территории городского поселения-город Лиски, %
</t>
  </si>
  <si>
    <t xml:space="preserve">Подпрограмма №2 "Обеспечение работоспособности системы наружного освещения дорожно-уличной сети и мест общего пользования на территории городского поселения-город Лиски"
</t>
  </si>
  <si>
    <t xml:space="preserve">Доля объема электрической энергии, расчеты за которую осуществляются с использованием приборов учета, в общем объеме электрической энергии, потребляемой (используемой) на территории городского поселения-город Лиски, %
</t>
  </si>
  <si>
    <t xml:space="preserve">Доля объема электрической энергии, расчеты за которую осуществляются с использованием приборов учета, в общем объеме электрической энергии, потребляемой (используемой) на территории городского поселения-город Лиски, %
</t>
  </si>
  <si>
    <t xml:space="preserve">Доля объема электрической энергии, расчеты за которую осуществляются с использованием приборов учета, в общем объеме электрической энергии, потребляемой (используемой) на территории городского поселения-город Лиски, %
</t>
  </si>
  <si>
    <t xml:space="preserve">Доля объема тепловой энергии, расчеты за которую осуществляются с использованием приборов учета, в общем объеме тепловой энергии, потребляемой (используемой) на территории городского поселения-город Лиски, %
</t>
  </si>
  <si>
    <t xml:space="preserve">Подпрограмма №1 "Комплекс мероприятий по созданию условий для развития на территории городского поселения-город Лиски массовой физической культуры и спорта"
</t>
  </si>
  <si>
    <t xml:space="preserve">Подпрограмма №2 "Комплекс мероприятий по созданию условий для физкультурно-оздоровительной деятельности населения проживающего на территории городского поселения-город Лиски"
</t>
  </si>
  <si>
    <t xml:space="preserve">"Управление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бюджета городского поселения-город Лиски  Лискинского муниципального района Воронежской области"
</t>
  </si>
  <si>
    <t xml:space="preserve">Основное мероприятие1: Финансовое обеспечение деятельности финансового отдела  администрации городского поселения-город Лиски Лискинского муниципального района Воронежской области
</t>
  </si>
  <si>
    <t xml:space="preserve">Основное мероприятие 1: Управление муниципальным долгом городского поселения-город Лиски Лискинского муниципального района Воронежcкой области
</t>
  </si>
  <si>
    <t xml:space="preserve">"Муниципальное управление и гражданское общество городского поселения-город Лиски"
</t>
  </si>
  <si>
    <t xml:space="preserve">Подпрограмма №1 "Функционирование главы администрации городского поселения-город Лиски"
</t>
  </si>
  <si>
    <t xml:space="preserve">Уровень удовлетворенности населения деятельностью администрации городского поселения-город Лиски, %
</t>
  </si>
  <si>
    <t xml:space="preserve">Подпрограмма №2 "Управление в сфере функций местной администрации городского поселения-город Лиски"
</t>
  </si>
  <si>
    <t xml:space="preserve">Подпрограмма №3 "Обеспечение реализации муниципальной программы администрации городского поселения-город Лиски"
</t>
  </si>
  <si>
    <t xml:space="preserve">Доля муниципальных программ городского поселения-город Лиски, реализуемых эффективно, %
</t>
  </si>
  <si>
    <t xml:space="preserve">"Обеспечение доступным и комфортным жильем и коммунальными услугами населения городского поселения-город Лиски"
</t>
  </si>
  <si>
    <t xml:space="preserve">Подпрограмма №1 "Комплекс работ по благоустройству городского поселения-город Лиски"
</t>
  </si>
  <si>
    <t xml:space="preserve">Подпрограмма №2 "Комплекс работ по организации сбора и вывоза бытовых отходов и мусора с территории городского поселения-город Лиски"
</t>
  </si>
  <si>
    <t xml:space="preserve">Основное мероприятие2: Комплекс работ по вывозу бытовых отходов и мусора с территории городского поселения-город Лиски 
</t>
  </si>
  <si>
    <t xml:space="preserve">Подпрограмма №3 "Комплекс работ по озеленению и содержанию газонно-цветниковых зон на территории городского поселения-город Лиски"
</t>
  </si>
  <si>
    <t xml:space="preserve">Подпрограмма №5 "Санитарная очистка и благоустройство мест захоронения на территории городского поселения-город Лиски"
</t>
  </si>
  <si>
    <t xml:space="preserve">Подпрограмма №6 "Благоустройство придомовых территорий городского поселения-город Лиски"
</t>
  </si>
  <si>
    <t xml:space="preserve">Подпрограмма №7 "Модернизация объектов и сетей инженерной инфраструктуры тепло-, и газо- снабжения на территории городского поселения-город Лиски"
</t>
  </si>
  <si>
    <t xml:space="preserve">Подпрограмма №8 "Развитие градостроительной деятельности городского поселения-город Лиски"
</t>
  </si>
  <si>
    <t xml:space="preserve">"Развитие территории городского поселения-город Лиски"
</t>
  </si>
  <si>
    <t xml:space="preserve">Подпрограмма №1 "Благоустройство и озеленение парков и скверов городского поселения-город Лиски"
</t>
  </si>
  <si>
    <t>Количество благоустроенных мест массового отдыха на территории городского поселения-город Лиски , ед</t>
  </si>
  <si>
    <t xml:space="preserve">Подпрограмма №1 "Профилактика терроризма и экстремизма, а также минимизация и (или) ликвидация последствий его проявления на территории городского поселения-город Лиски"
</t>
  </si>
  <si>
    <t xml:space="preserve">Подпрограмма №2 "Создание сегментов системы круглосуточного видеонаблюдения на территории городского поселения-город Лиски"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</si>
</sst>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 textRotation="90" wrapText="1"/>
    </xf>
    <xf numFmtId="0" fontId="3" fillId="0" borderId="8" xfId="0" applyFont="1" applyBorder="1" applyAlignment="1">
      <alignment vertical="center" textRotation="90" wrapText="1"/>
    </xf>
    <xf numFmtId="0" fontId="3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top" wrapText="1"/>
    </xf>
    <xf numFmtId="4" fontId="5" fillId="2" borderId="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top" wrapText="1"/>
    </xf>
    <xf numFmtId="4" fontId="4" fillId="3" borderId="8" xfId="0" applyNumberFormat="1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left" vertical="top" wrapText="1"/>
    </xf>
    <xf numFmtId="4" fontId="4" fillId="4" borderId="8" xfId="0" applyNumberFormat="1" applyFont="1" applyFill="1" applyBorder="1" applyAlignment="1">
      <alignment vertical="top" wrapText="1"/>
    </xf>
    <xf numFmtId="0" fontId="4" fillId="0" borderId="8" xfId="0" applyFont="1" applyBorder="1" applyAlignment="1">
      <alignment horizontal="left" vertical="top" wrapText="1"/>
    </xf>
    <xf numFmtId="4" fontId="4" fillId="0" borderId="8" xfId="0" applyNumberFormat="1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4" fontId="4" fillId="0" borderId="8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right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" fillId="3" borderId="6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" fontId="4" fillId="0" borderId="8" xfId="0" applyNumberFormat="1" applyFont="1" applyFill="1" applyBorder="1" applyAlignment="1">
      <alignment horizontal="right" vertical="top" wrapText="1"/>
    </xf>
    <xf numFmtId="0" fontId="3" fillId="0" borderId="6" xfId="0" applyFont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right"/>
    </xf>
    <xf numFmtId="0" fontId="3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4" fontId="4" fillId="4" borderId="1" xfId="0" applyNumberFormat="1" applyFont="1" applyFill="1" applyBorder="1" applyAlignment="1">
      <alignment horizontal="right" vertical="top" wrapText="1"/>
    </xf>
    <xf numFmtId="4" fontId="4" fillId="4" borderId="6" xfId="0" applyNumberFormat="1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5" xfId="0" applyNumberFormat="1" applyFont="1" applyBorder="1" applyAlignment="1">
      <alignment horizontal="center" vertical="top" wrapText="1"/>
    </xf>
    <xf numFmtId="0" fontId="4" fillId="0" borderId="6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textRotation="90"/>
    </xf>
    <xf numFmtId="0" fontId="3" fillId="0" borderId="5" xfId="0" applyFont="1" applyBorder="1" applyAlignment="1">
      <alignment horizontal="justify" vertical="center" textRotation="90"/>
    </xf>
    <xf numFmtId="0" fontId="3" fillId="0" borderId="6" xfId="0" applyFont="1" applyBorder="1" applyAlignment="1">
      <alignment horizontal="justify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3"/>
  <sheetViews>
    <sheetView tabSelected="1" topLeftCell="C83" zoomScale="115" zoomScaleNormal="115" workbookViewId="0">
      <selection activeCell="C1589" sqref="A1589:XFD1597"/>
    </sheetView>
  </sheetViews>
  <sheetFormatPr defaultRowHeight="15" x14ac:dyDescent="0.25"/>
  <cols>
    <col min="2" max="2" width="80" customWidth="1"/>
    <col min="3" max="8" width="18.42578125" customWidth="1"/>
    <col min="9" max="9" width="32" customWidth="1"/>
  </cols>
  <sheetData>
    <row r="1" spans="1:12" ht="18.75" x14ac:dyDescent="0.25">
      <c r="A1" s="73" t="s">
        <v>0</v>
      </c>
      <c r="B1" s="73"/>
      <c r="C1" s="73"/>
      <c r="D1" s="73"/>
      <c r="E1" s="73"/>
      <c r="F1" s="73"/>
      <c r="G1" s="73"/>
      <c r="H1" s="73"/>
      <c r="I1" s="1"/>
      <c r="J1" s="1"/>
      <c r="K1" s="1"/>
      <c r="L1" s="1"/>
    </row>
    <row r="2" spans="1:12" ht="18.75" x14ac:dyDescent="0.25">
      <c r="A2" s="73" t="s">
        <v>1</v>
      </c>
      <c r="B2" s="73"/>
      <c r="C2" s="73"/>
      <c r="D2" s="73"/>
      <c r="E2" s="73"/>
      <c r="F2" s="73"/>
      <c r="G2" s="73"/>
      <c r="H2" s="73"/>
      <c r="I2" s="1"/>
      <c r="J2" s="1"/>
      <c r="K2" s="1"/>
      <c r="L2" s="1"/>
    </row>
    <row r="3" spans="1:12" ht="18.75" x14ac:dyDescent="0.25">
      <c r="A3" s="74" t="s">
        <v>345</v>
      </c>
      <c r="B3" s="74"/>
      <c r="C3" s="74"/>
      <c r="D3" s="74"/>
      <c r="E3" s="74"/>
      <c r="F3" s="74"/>
      <c r="G3" s="74"/>
      <c r="H3" s="74"/>
      <c r="I3" s="2"/>
      <c r="J3" s="2"/>
      <c r="K3" s="2"/>
      <c r="L3" s="2"/>
    </row>
    <row r="4" spans="1:12" ht="18.75" x14ac:dyDescent="0.25">
      <c r="A4" s="73" t="s">
        <v>2</v>
      </c>
      <c r="B4" s="73"/>
      <c r="C4" s="73"/>
      <c r="D4" s="73"/>
      <c r="E4" s="73"/>
      <c r="F4" s="73"/>
      <c r="G4" s="73"/>
      <c r="H4" s="73"/>
      <c r="I4" s="1"/>
      <c r="J4" s="1"/>
      <c r="K4" s="1"/>
      <c r="L4" s="1"/>
    </row>
    <row r="5" spans="1:12" ht="18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51.75" customHeight="1" x14ac:dyDescent="0.25">
      <c r="A6" s="75" t="s">
        <v>3</v>
      </c>
      <c r="B6" s="75" t="s">
        <v>4</v>
      </c>
      <c r="C6" s="75" t="s">
        <v>5</v>
      </c>
      <c r="D6" s="70" t="s">
        <v>6</v>
      </c>
      <c r="E6" s="71"/>
      <c r="F6" s="71"/>
      <c r="G6" s="71"/>
      <c r="H6" s="72"/>
      <c r="I6" s="65" t="s">
        <v>7</v>
      </c>
      <c r="J6" s="65" t="s">
        <v>8</v>
      </c>
      <c r="K6" s="65" t="s">
        <v>9</v>
      </c>
      <c r="L6" s="65" t="s">
        <v>10</v>
      </c>
    </row>
    <row r="7" spans="1:12" x14ac:dyDescent="0.25">
      <c r="A7" s="76"/>
      <c r="B7" s="76"/>
      <c r="C7" s="76"/>
      <c r="D7" s="68" t="s">
        <v>11</v>
      </c>
      <c r="E7" s="70" t="s">
        <v>12</v>
      </c>
      <c r="F7" s="71"/>
      <c r="G7" s="71"/>
      <c r="H7" s="72"/>
      <c r="I7" s="66"/>
      <c r="J7" s="66"/>
      <c r="K7" s="66"/>
      <c r="L7" s="66"/>
    </row>
    <row r="8" spans="1:12" ht="64.5" customHeight="1" x14ac:dyDescent="0.25">
      <c r="A8" s="77"/>
      <c r="B8" s="77"/>
      <c r="C8" s="77"/>
      <c r="D8" s="69"/>
      <c r="E8" s="4" t="s">
        <v>13</v>
      </c>
      <c r="F8" s="4" t="s">
        <v>14</v>
      </c>
      <c r="G8" s="4" t="s">
        <v>15</v>
      </c>
      <c r="H8" s="5" t="s">
        <v>16</v>
      </c>
      <c r="I8" s="67"/>
      <c r="J8" s="67"/>
      <c r="K8" s="67"/>
      <c r="L8" s="67"/>
    </row>
    <row r="9" spans="1:12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6">
        <v>10</v>
      </c>
      <c r="K9" s="6">
        <v>11</v>
      </c>
      <c r="L9" s="6">
        <v>12</v>
      </c>
    </row>
    <row r="10" spans="1:12" x14ac:dyDescent="0.25">
      <c r="A10" s="75"/>
      <c r="B10" s="78" t="s">
        <v>17</v>
      </c>
      <c r="C10" s="7" t="s">
        <v>18</v>
      </c>
      <c r="D10" s="8">
        <f>SUM(E10:H10)</f>
        <v>5319905.3000000007</v>
      </c>
      <c r="E10" s="8">
        <f>SUM(E11:E19)</f>
        <v>1303873.3000000003</v>
      </c>
      <c r="F10" s="8">
        <f t="shared" ref="F10:H10" si="0">SUM(F11:F19)</f>
        <v>1119057.2000000002</v>
      </c>
      <c r="G10" s="8">
        <f t="shared" si="0"/>
        <v>2896974.8000000003</v>
      </c>
      <c r="H10" s="8">
        <f t="shared" si="0"/>
        <v>0</v>
      </c>
      <c r="I10" s="62" t="s">
        <v>19</v>
      </c>
      <c r="J10" s="62" t="s">
        <v>19</v>
      </c>
      <c r="K10" s="62" t="s">
        <v>19</v>
      </c>
      <c r="L10" s="62" t="s">
        <v>19</v>
      </c>
    </row>
    <row r="11" spans="1:12" x14ac:dyDescent="0.25">
      <c r="A11" s="76"/>
      <c r="B11" s="79"/>
      <c r="C11" s="7">
        <v>2014</v>
      </c>
      <c r="D11" s="8">
        <f>SUM(E11:H11)</f>
        <v>537795</v>
      </c>
      <c r="E11" s="8">
        <f>E22+E66+E110+E210+E441+E551+E661+E727+E782+E859+E1310</f>
        <v>68191</v>
      </c>
      <c r="F11" s="8">
        <f t="shared" ref="F11:H14" si="1">F22+F66+F110+F210+F441+F551+F661+F727+F782+F859+F1310</f>
        <v>179648.4</v>
      </c>
      <c r="G11" s="8">
        <f t="shared" si="1"/>
        <v>289955.59999999998</v>
      </c>
      <c r="H11" s="8">
        <f t="shared" si="1"/>
        <v>0</v>
      </c>
      <c r="I11" s="63"/>
      <c r="J11" s="63"/>
      <c r="K11" s="63"/>
      <c r="L11" s="63"/>
    </row>
    <row r="12" spans="1:12" x14ac:dyDescent="0.25">
      <c r="A12" s="76"/>
      <c r="B12" s="79"/>
      <c r="C12" s="7">
        <v>2015</v>
      </c>
      <c r="D12" s="8">
        <f t="shared" ref="D12:D20" si="2">SUM(E12:H12)</f>
        <v>741032.10000000009</v>
      </c>
      <c r="E12" s="8">
        <f>E23+E67+E111+E211+E442+E552+E662+E728+E783+E860+E1311</f>
        <v>497182.60000000003</v>
      </c>
      <c r="F12" s="8">
        <f t="shared" si="1"/>
        <v>15950.2</v>
      </c>
      <c r="G12" s="8">
        <f t="shared" si="1"/>
        <v>227899.30000000002</v>
      </c>
      <c r="H12" s="8">
        <f t="shared" si="1"/>
        <v>0</v>
      </c>
      <c r="I12" s="63"/>
      <c r="J12" s="63"/>
      <c r="K12" s="63"/>
      <c r="L12" s="63"/>
    </row>
    <row r="13" spans="1:12" x14ac:dyDescent="0.25">
      <c r="A13" s="76"/>
      <c r="B13" s="79"/>
      <c r="C13" s="7">
        <v>2016</v>
      </c>
      <c r="D13" s="8">
        <f t="shared" si="2"/>
        <v>875555.8</v>
      </c>
      <c r="E13" s="8">
        <f>E24+E68+E112+E212+E443+E553+E663+E729+E784+E861+E1312</f>
        <v>370000</v>
      </c>
      <c r="F13" s="8">
        <f t="shared" si="1"/>
        <v>219797.4</v>
      </c>
      <c r="G13" s="8">
        <f t="shared" si="1"/>
        <v>285758.40000000002</v>
      </c>
      <c r="H13" s="8">
        <f t="shared" si="1"/>
        <v>0</v>
      </c>
      <c r="I13" s="63"/>
      <c r="J13" s="63"/>
      <c r="K13" s="63"/>
      <c r="L13" s="63"/>
    </row>
    <row r="14" spans="1:12" x14ac:dyDescent="0.25">
      <c r="A14" s="76"/>
      <c r="B14" s="79"/>
      <c r="C14" s="7">
        <v>2017</v>
      </c>
      <c r="D14" s="8">
        <f t="shared" si="2"/>
        <v>510494.20000000007</v>
      </c>
      <c r="E14" s="8">
        <f>E25+E69+E113+E213+E444+E554+E664+E730+E785+E862+E1313</f>
        <v>15566.8</v>
      </c>
      <c r="F14" s="8">
        <f t="shared" si="1"/>
        <v>229597.30000000005</v>
      </c>
      <c r="G14" s="8">
        <f t="shared" si="1"/>
        <v>265330.10000000003</v>
      </c>
      <c r="H14" s="8">
        <f t="shared" si="1"/>
        <v>0</v>
      </c>
      <c r="I14" s="63"/>
      <c r="J14" s="63"/>
      <c r="K14" s="63"/>
      <c r="L14" s="63"/>
    </row>
    <row r="15" spans="1:12" x14ac:dyDescent="0.25">
      <c r="A15" s="76"/>
      <c r="B15" s="79"/>
      <c r="C15" s="7">
        <v>2018</v>
      </c>
      <c r="D15" s="8">
        <f t="shared" si="2"/>
        <v>358460.4</v>
      </c>
      <c r="E15" s="8">
        <f t="shared" ref="E15:H18" si="3">E26+E70+E114+E154+E214+E445+E555+E665+E731+E786+E863+E1314</f>
        <v>12052.599999999999</v>
      </c>
      <c r="F15" s="8">
        <f t="shared" si="3"/>
        <v>90937.4</v>
      </c>
      <c r="G15" s="8">
        <f t="shared" si="3"/>
        <v>255470.40000000002</v>
      </c>
      <c r="H15" s="8">
        <f t="shared" si="3"/>
        <v>0</v>
      </c>
      <c r="I15" s="63"/>
      <c r="J15" s="63"/>
      <c r="K15" s="63"/>
      <c r="L15" s="63"/>
    </row>
    <row r="16" spans="1:12" x14ac:dyDescent="0.25">
      <c r="A16" s="76"/>
      <c r="B16" s="79"/>
      <c r="C16" s="7">
        <v>2019</v>
      </c>
      <c r="D16" s="8">
        <f t="shared" si="2"/>
        <v>474565.7</v>
      </c>
      <c r="E16" s="8">
        <f t="shared" si="3"/>
        <v>26076.1</v>
      </c>
      <c r="F16" s="8">
        <f t="shared" si="3"/>
        <v>86362.900000000009</v>
      </c>
      <c r="G16" s="8">
        <f t="shared" si="3"/>
        <v>362126.7</v>
      </c>
      <c r="H16" s="8">
        <f t="shared" si="3"/>
        <v>0</v>
      </c>
      <c r="I16" s="63"/>
      <c r="J16" s="63"/>
      <c r="K16" s="63"/>
      <c r="L16" s="63"/>
    </row>
    <row r="17" spans="1:12" x14ac:dyDescent="0.25">
      <c r="A17" s="76"/>
      <c r="B17" s="79"/>
      <c r="C17" s="7">
        <v>2020</v>
      </c>
      <c r="D17" s="8">
        <f t="shared" si="2"/>
        <v>544318.6</v>
      </c>
      <c r="E17" s="8">
        <f t="shared" si="3"/>
        <v>74587.100000000006</v>
      </c>
      <c r="F17" s="8">
        <f t="shared" si="3"/>
        <v>123802.09999999999</v>
      </c>
      <c r="G17" s="8">
        <f t="shared" si="3"/>
        <v>345929.39999999997</v>
      </c>
      <c r="H17" s="8">
        <f t="shared" si="3"/>
        <v>0</v>
      </c>
      <c r="I17" s="63"/>
      <c r="J17" s="63"/>
      <c r="K17" s="63"/>
      <c r="L17" s="63"/>
    </row>
    <row r="18" spans="1:12" x14ac:dyDescent="0.25">
      <c r="A18" s="76"/>
      <c r="B18" s="79"/>
      <c r="C18" s="7">
        <v>2021</v>
      </c>
      <c r="D18" s="8">
        <f t="shared" si="2"/>
        <v>659616.60000000009</v>
      </c>
      <c r="E18" s="8">
        <f t="shared" si="3"/>
        <v>161804.6</v>
      </c>
      <c r="F18" s="8">
        <f t="shared" si="3"/>
        <v>98595.500000000015</v>
      </c>
      <c r="G18" s="8">
        <f t="shared" si="3"/>
        <v>399216.5</v>
      </c>
      <c r="H18" s="8">
        <f t="shared" si="3"/>
        <v>0</v>
      </c>
      <c r="I18" s="63"/>
      <c r="J18" s="63"/>
      <c r="K18" s="63"/>
      <c r="L18" s="63"/>
    </row>
    <row r="19" spans="1:12" x14ac:dyDescent="0.25">
      <c r="A19" s="76"/>
      <c r="B19" s="79"/>
      <c r="C19" s="7">
        <v>2022</v>
      </c>
      <c r="D19" s="8">
        <f t="shared" si="2"/>
        <v>618066.89999999991</v>
      </c>
      <c r="E19" s="8">
        <f>E30+E74+E118+E158+E218+E449+E559+E669+E735+E790+E867+E1318+E1584</f>
        <v>78412.5</v>
      </c>
      <c r="F19" s="8">
        <f>F30+F74+F118+F158+F218+F449+F559+F669+F735+F790+F867+F1318+F1584</f>
        <v>74366</v>
      </c>
      <c r="G19" s="8">
        <f>G30+G74+G118+G158+G218+G449+G559+G669+G735+G790+G867+G1318+G1584</f>
        <v>465288.39999999991</v>
      </c>
      <c r="H19" s="8">
        <f>H30+H74+H118+H158+H218+H449+H559+H669+H735+H790+H867+H1318+H1584</f>
        <v>0</v>
      </c>
      <c r="I19" s="63"/>
      <c r="J19" s="63"/>
      <c r="K19" s="63"/>
      <c r="L19" s="63"/>
    </row>
    <row r="20" spans="1:12" x14ac:dyDescent="0.25">
      <c r="A20" s="77"/>
      <c r="B20" s="80"/>
      <c r="C20" s="7">
        <v>2023</v>
      </c>
      <c r="D20" s="8">
        <f t="shared" si="2"/>
        <v>868004.8</v>
      </c>
      <c r="E20" s="8">
        <f>E31+E75+E119+E159+E219+E450+E560+E670+E736+E791+E868+E1319+E1585</f>
        <v>52276.800000000003</v>
      </c>
      <c r="F20" s="8">
        <f t="shared" ref="F20:H20" si="4">F31+F75+F119+F159+F219+F450+F560+F670+F736+F791+F868+F1319+F1585</f>
        <v>265642.39999999997</v>
      </c>
      <c r="G20" s="8">
        <f>G31+G75+G119+G159+G219+G450+G560+G670+G736+G791+G868+G1319+G1585</f>
        <v>550085.60000000009</v>
      </c>
      <c r="H20" s="8">
        <f t="shared" si="4"/>
        <v>0</v>
      </c>
      <c r="I20" s="64"/>
      <c r="J20" s="64"/>
      <c r="K20" s="64"/>
      <c r="L20" s="64"/>
    </row>
    <row r="21" spans="1:12" x14ac:dyDescent="0.25">
      <c r="A21" s="49" t="s">
        <v>20</v>
      </c>
      <c r="B21" s="49" t="s">
        <v>21</v>
      </c>
      <c r="C21" s="9" t="s">
        <v>18</v>
      </c>
      <c r="D21" s="10">
        <f>SUM(E21:H21)</f>
        <v>963.8</v>
      </c>
      <c r="E21" s="10">
        <f>SUM(E22:E31)</f>
        <v>0</v>
      </c>
      <c r="F21" s="10">
        <f t="shared" ref="F21:H21" si="5">SUM(F22:F31)</f>
        <v>0</v>
      </c>
      <c r="G21" s="10">
        <f t="shared" si="5"/>
        <v>963.8</v>
      </c>
      <c r="H21" s="10">
        <f t="shared" si="5"/>
        <v>0</v>
      </c>
      <c r="I21" s="49" t="s">
        <v>19</v>
      </c>
      <c r="J21" s="49" t="s">
        <v>19</v>
      </c>
      <c r="K21" s="49" t="s">
        <v>19</v>
      </c>
      <c r="L21" s="49" t="s">
        <v>19</v>
      </c>
    </row>
    <row r="22" spans="1:12" x14ac:dyDescent="0.25">
      <c r="A22" s="50"/>
      <c r="B22" s="50"/>
      <c r="C22" s="9">
        <v>2014</v>
      </c>
      <c r="D22" s="10">
        <f>SUM(E22:H22)</f>
        <v>146</v>
      </c>
      <c r="E22" s="10">
        <f t="shared" ref="E22:H31" si="6">E33</f>
        <v>0</v>
      </c>
      <c r="F22" s="10">
        <f t="shared" si="6"/>
        <v>0</v>
      </c>
      <c r="G22" s="10">
        <f t="shared" si="6"/>
        <v>146</v>
      </c>
      <c r="H22" s="10">
        <f t="shared" si="6"/>
        <v>0</v>
      </c>
      <c r="I22" s="50"/>
      <c r="J22" s="50"/>
      <c r="K22" s="50"/>
      <c r="L22" s="50"/>
    </row>
    <row r="23" spans="1:12" x14ac:dyDescent="0.25">
      <c r="A23" s="50"/>
      <c r="B23" s="50"/>
      <c r="C23" s="9">
        <v>2015</v>
      </c>
      <c r="D23" s="10">
        <f t="shared" ref="D23:D31" si="7">SUM(E23:H23)</f>
        <v>146</v>
      </c>
      <c r="E23" s="10">
        <f t="shared" si="6"/>
        <v>0</v>
      </c>
      <c r="F23" s="10">
        <f t="shared" si="6"/>
        <v>0</v>
      </c>
      <c r="G23" s="10">
        <f t="shared" si="6"/>
        <v>146</v>
      </c>
      <c r="H23" s="10">
        <f t="shared" si="6"/>
        <v>0</v>
      </c>
      <c r="I23" s="50"/>
      <c r="J23" s="50"/>
      <c r="K23" s="50"/>
      <c r="L23" s="50"/>
    </row>
    <row r="24" spans="1:12" x14ac:dyDescent="0.25">
      <c r="A24" s="50"/>
      <c r="B24" s="50"/>
      <c r="C24" s="9">
        <v>2016</v>
      </c>
      <c r="D24" s="10">
        <f t="shared" si="7"/>
        <v>111.5</v>
      </c>
      <c r="E24" s="10">
        <f t="shared" si="6"/>
        <v>0</v>
      </c>
      <c r="F24" s="10">
        <f t="shared" si="6"/>
        <v>0</v>
      </c>
      <c r="G24" s="10">
        <f t="shared" si="6"/>
        <v>111.5</v>
      </c>
      <c r="H24" s="10">
        <f t="shared" si="6"/>
        <v>0</v>
      </c>
      <c r="I24" s="50"/>
      <c r="J24" s="50"/>
      <c r="K24" s="50"/>
      <c r="L24" s="50"/>
    </row>
    <row r="25" spans="1:12" x14ac:dyDescent="0.25">
      <c r="A25" s="50"/>
      <c r="B25" s="50"/>
      <c r="C25" s="9">
        <v>2017</v>
      </c>
      <c r="D25" s="10">
        <f t="shared" si="7"/>
        <v>121.6</v>
      </c>
      <c r="E25" s="10">
        <f t="shared" si="6"/>
        <v>0</v>
      </c>
      <c r="F25" s="10">
        <f t="shared" si="6"/>
        <v>0</v>
      </c>
      <c r="G25" s="10">
        <f t="shared" si="6"/>
        <v>121.6</v>
      </c>
      <c r="H25" s="10">
        <f t="shared" si="6"/>
        <v>0</v>
      </c>
      <c r="I25" s="50"/>
      <c r="J25" s="50"/>
      <c r="K25" s="50"/>
      <c r="L25" s="50"/>
    </row>
    <row r="26" spans="1:12" x14ac:dyDescent="0.25">
      <c r="A26" s="50"/>
      <c r="B26" s="50"/>
      <c r="C26" s="9">
        <v>2018</v>
      </c>
      <c r="D26" s="10">
        <f t="shared" si="7"/>
        <v>59.8</v>
      </c>
      <c r="E26" s="10">
        <f t="shared" si="6"/>
        <v>0</v>
      </c>
      <c r="F26" s="10">
        <f t="shared" si="6"/>
        <v>0</v>
      </c>
      <c r="G26" s="10">
        <f t="shared" si="6"/>
        <v>59.8</v>
      </c>
      <c r="H26" s="10">
        <f t="shared" si="6"/>
        <v>0</v>
      </c>
      <c r="I26" s="50"/>
      <c r="J26" s="50"/>
      <c r="K26" s="50"/>
      <c r="L26" s="50"/>
    </row>
    <row r="27" spans="1:12" x14ac:dyDescent="0.25">
      <c r="A27" s="50"/>
      <c r="B27" s="50"/>
      <c r="C27" s="9">
        <v>2019</v>
      </c>
      <c r="D27" s="10">
        <f t="shared" si="7"/>
        <v>64</v>
      </c>
      <c r="E27" s="10">
        <f t="shared" si="6"/>
        <v>0</v>
      </c>
      <c r="F27" s="10">
        <f t="shared" si="6"/>
        <v>0</v>
      </c>
      <c r="G27" s="10">
        <f t="shared" si="6"/>
        <v>64</v>
      </c>
      <c r="H27" s="10">
        <f t="shared" si="6"/>
        <v>0</v>
      </c>
      <c r="I27" s="50"/>
      <c r="J27" s="50"/>
      <c r="K27" s="50"/>
      <c r="L27" s="50"/>
    </row>
    <row r="28" spans="1:12" x14ac:dyDescent="0.25">
      <c r="A28" s="50"/>
      <c r="B28" s="50"/>
      <c r="C28" s="9">
        <v>2020</v>
      </c>
      <c r="D28" s="10">
        <f t="shared" si="7"/>
        <v>68.2</v>
      </c>
      <c r="E28" s="10">
        <f t="shared" si="6"/>
        <v>0</v>
      </c>
      <c r="F28" s="10">
        <f t="shared" si="6"/>
        <v>0</v>
      </c>
      <c r="G28" s="10">
        <f t="shared" si="6"/>
        <v>68.2</v>
      </c>
      <c r="H28" s="10">
        <f t="shared" si="6"/>
        <v>0</v>
      </c>
      <c r="I28" s="50"/>
      <c r="J28" s="50"/>
      <c r="K28" s="50"/>
      <c r="L28" s="50"/>
    </row>
    <row r="29" spans="1:12" x14ac:dyDescent="0.25">
      <c r="A29" s="50"/>
      <c r="B29" s="50"/>
      <c r="C29" s="9">
        <v>2021</v>
      </c>
      <c r="D29" s="10">
        <f t="shared" si="7"/>
        <v>72.5</v>
      </c>
      <c r="E29" s="10">
        <f t="shared" si="6"/>
        <v>0</v>
      </c>
      <c r="F29" s="10">
        <f t="shared" si="6"/>
        <v>0</v>
      </c>
      <c r="G29" s="10">
        <f t="shared" si="6"/>
        <v>72.5</v>
      </c>
      <c r="H29" s="10">
        <f t="shared" si="6"/>
        <v>0</v>
      </c>
      <c r="I29" s="50"/>
      <c r="J29" s="50"/>
      <c r="K29" s="50"/>
      <c r="L29" s="50"/>
    </row>
    <row r="30" spans="1:12" x14ac:dyDescent="0.25">
      <c r="A30" s="50"/>
      <c r="B30" s="50"/>
      <c r="C30" s="9">
        <v>2022</v>
      </c>
      <c r="D30" s="10">
        <f t="shared" si="7"/>
        <v>83.4</v>
      </c>
      <c r="E30" s="10">
        <f t="shared" si="6"/>
        <v>0</v>
      </c>
      <c r="F30" s="10">
        <f t="shared" si="6"/>
        <v>0</v>
      </c>
      <c r="G30" s="10">
        <f t="shared" si="6"/>
        <v>83.4</v>
      </c>
      <c r="H30" s="10">
        <f t="shared" si="6"/>
        <v>0</v>
      </c>
      <c r="I30" s="50"/>
      <c r="J30" s="50"/>
      <c r="K30" s="50"/>
      <c r="L30" s="50"/>
    </row>
    <row r="31" spans="1:12" x14ac:dyDescent="0.25">
      <c r="A31" s="51"/>
      <c r="B31" s="51"/>
      <c r="C31" s="9">
        <v>2023</v>
      </c>
      <c r="D31" s="10">
        <f t="shared" si="7"/>
        <v>90.8</v>
      </c>
      <c r="E31" s="10">
        <f t="shared" si="6"/>
        <v>0</v>
      </c>
      <c r="F31" s="10">
        <f t="shared" si="6"/>
        <v>0</v>
      </c>
      <c r="G31" s="10">
        <f t="shared" si="6"/>
        <v>90.8</v>
      </c>
      <c r="H31" s="10">
        <f t="shared" si="6"/>
        <v>0</v>
      </c>
      <c r="I31" s="51"/>
      <c r="J31" s="51"/>
      <c r="K31" s="51"/>
      <c r="L31" s="51"/>
    </row>
    <row r="32" spans="1:12" x14ac:dyDescent="0.25">
      <c r="A32" s="39" t="s">
        <v>22</v>
      </c>
      <c r="B32" s="39" t="s">
        <v>23</v>
      </c>
      <c r="C32" s="11" t="s">
        <v>18</v>
      </c>
      <c r="D32" s="12">
        <f>SUM(D33:D41)</f>
        <v>873</v>
      </c>
      <c r="E32" s="12">
        <f>SUM(E33:E41)</f>
        <v>0</v>
      </c>
      <c r="F32" s="12">
        <f t="shared" ref="F32:H32" si="8">SUM(F33:F41)</f>
        <v>0</v>
      </c>
      <c r="G32" s="12">
        <f>SUM(G33:G41)</f>
        <v>873</v>
      </c>
      <c r="H32" s="12">
        <f t="shared" si="8"/>
        <v>0</v>
      </c>
      <c r="I32" s="39" t="s">
        <v>19</v>
      </c>
      <c r="J32" s="39" t="s">
        <v>19</v>
      </c>
      <c r="K32" s="39" t="s">
        <v>19</v>
      </c>
      <c r="L32" s="39" t="s">
        <v>19</v>
      </c>
    </row>
    <row r="33" spans="1:12" x14ac:dyDescent="0.25">
      <c r="A33" s="40"/>
      <c r="B33" s="40"/>
      <c r="C33" s="11">
        <v>2014</v>
      </c>
      <c r="D33" s="12">
        <f>SUM(E33:H33)</f>
        <v>146</v>
      </c>
      <c r="E33" s="12">
        <f t="shared" ref="E33:H36" si="9">E44+E55</f>
        <v>0</v>
      </c>
      <c r="F33" s="12">
        <f t="shared" si="9"/>
        <v>0</v>
      </c>
      <c r="G33" s="12">
        <f t="shared" si="9"/>
        <v>146</v>
      </c>
      <c r="H33" s="12">
        <f t="shared" si="9"/>
        <v>0</v>
      </c>
      <c r="I33" s="40"/>
      <c r="J33" s="40"/>
      <c r="K33" s="40"/>
      <c r="L33" s="40"/>
    </row>
    <row r="34" spans="1:12" x14ac:dyDescent="0.25">
      <c r="A34" s="40"/>
      <c r="B34" s="40"/>
      <c r="C34" s="11">
        <v>2015</v>
      </c>
      <c r="D34" s="12">
        <f t="shared" ref="D34:D42" si="10">SUM(E34:H34)</f>
        <v>146</v>
      </c>
      <c r="E34" s="12">
        <f t="shared" si="9"/>
        <v>0</v>
      </c>
      <c r="F34" s="12">
        <f t="shared" si="9"/>
        <v>0</v>
      </c>
      <c r="G34" s="12">
        <f t="shared" si="9"/>
        <v>146</v>
      </c>
      <c r="H34" s="12">
        <f t="shared" si="9"/>
        <v>0</v>
      </c>
      <c r="I34" s="40"/>
      <c r="J34" s="40"/>
      <c r="K34" s="40"/>
      <c r="L34" s="40"/>
    </row>
    <row r="35" spans="1:12" x14ac:dyDescent="0.25">
      <c r="A35" s="40"/>
      <c r="B35" s="40"/>
      <c r="C35" s="11">
        <v>2016</v>
      </c>
      <c r="D35" s="12">
        <f t="shared" si="10"/>
        <v>111.5</v>
      </c>
      <c r="E35" s="12">
        <f t="shared" si="9"/>
        <v>0</v>
      </c>
      <c r="F35" s="12">
        <f t="shared" si="9"/>
        <v>0</v>
      </c>
      <c r="G35" s="12">
        <f t="shared" si="9"/>
        <v>111.5</v>
      </c>
      <c r="H35" s="12">
        <f t="shared" si="9"/>
        <v>0</v>
      </c>
      <c r="I35" s="40"/>
      <c r="J35" s="40"/>
      <c r="K35" s="40"/>
      <c r="L35" s="40"/>
    </row>
    <row r="36" spans="1:12" x14ac:dyDescent="0.25">
      <c r="A36" s="40"/>
      <c r="B36" s="40"/>
      <c r="C36" s="11">
        <v>2017</v>
      </c>
      <c r="D36" s="12">
        <f t="shared" si="10"/>
        <v>121.6</v>
      </c>
      <c r="E36" s="12">
        <f t="shared" si="9"/>
        <v>0</v>
      </c>
      <c r="F36" s="12">
        <f t="shared" si="9"/>
        <v>0</v>
      </c>
      <c r="G36" s="12">
        <f t="shared" si="9"/>
        <v>121.6</v>
      </c>
      <c r="H36" s="12">
        <f t="shared" si="9"/>
        <v>0</v>
      </c>
      <c r="I36" s="40"/>
      <c r="J36" s="40"/>
      <c r="K36" s="40"/>
      <c r="L36" s="40"/>
    </row>
    <row r="37" spans="1:12" x14ac:dyDescent="0.25">
      <c r="A37" s="40"/>
      <c r="B37" s="40"/>
      <c r="C37" s="11">
        <v>2018</v>
      </c>
      <c r="D37" s="12">
        <f t="shared" si="10"/>
        <v>59.8</v>
      </c>
      <c r="E37" s="12">
        <f>E48</f>
        <v>0</v>
      </c>
      <c r="F37" s="12">
        <f t="shared" ref="F37:H37" si="11">F48</f>
        <v>0</v>
      </c>
      <c r="G37" s="12">
        <f t="shared" ref="G37:G42" si="12">G48+G59</f>
        <v>59.8</v>
      </c>
      <c r="H37" s="12">
        <f t="shared" si="11"/>
        <v>0</v>
      </c>
      <c r="I37" s="40"/>
      <c r="J37" s="40"/>
      <c r="K37" s="40"/>
      <c r="L37" s="40"/>
    </row>
    <row r="38" spans="1:12" x14ac:dyDescent="0.25">
      <c r="A38" s="40"/>
      <c r="B38" s="40"/>
      <c r="C38" s="11">
        <v>2019</v>
      </c>
      <c r="D38" s="12">
        <f t="shared" si="10"/>
        <v>64</v>
      </c>
      <c r="E38" s="12">
        <f>E49</f>
        <v>0</v>
      </c>
      <c r="F38" s="12">
        <f>F49</f>
        <v>0</v>
      </c>
      <c r="G38" s="12">
        <f t="shared" si="12"/>
        <v>64</v>
      </c>
      <c r="H38" s="12">
        <f>H49</f>
        <v>0</v>
      </c>
      <c r="I38" s="40"/>
      <c r="J38" s="40"/>
      <c r="K38" s="40"/>
      <c r="L38" s="40"/>
    </row>
    <row r="39" spans="1:12" x14ac:dyDescent="0.25">
      <c r="A39" s="40"/>
      <c r="B39" s="40"/>
      <c r="C39" s="11">
        <v>2020</v>
      </c>
      <c r="D39" s="12">
        <f t="shared" si="10"/>
        <v>68.2</v>
      </c>
      <c r="E39" s="12">
        <f>E50</f>
        <v>0</v>
      </c>
      <c r="F39" s="12">
        <f>F50</f>
        <v>0</v>
      </c>
      <c r="G39" s="12">
        <f t="shared" si="12"/>
        <v>68.2</v>
      </c>
      <c r="H39" s="12">
        <f>H50</f>
        <v>0</v>
      </c>
      <c r="I39" s="40"/>
      <c r="J39" s="40"/>
      <c r="K39" s="40"/>
      <c r="L39" s="40"/>
    </row>
    <row r="40" spans="1:12" x14ac:dyDescent="0.25">
      <c r="A40" s="40"/>
      <c r="B40" s="40"/>
      <c r="C40" s="11">
        <v>2021</v>
      </c>
      <c r="D40" s="12">
        <f t="shared" si="10"/>
        <v>72.5</v>
      </c>
      <c r="E40" s="12">
        <f t="shared" ref="E40:H40" si="13">E51</f>
        <v>0</v>
      </c>
      <c r="F40" s="12">
        <f t="shared" si="13"/>
        <v>0</v>
      </c>
      <c r="G40" s="12">
        <f t="shared" si="12"/>
        <v>72.5</v>
      </c>
      <c r="H40" s="12">
        <f t="shared" si="13"/>
        <v>0</v>
      </c>
      <c r="I40" s="40"/>
      <c r="J40" s="40"/>
      <c r="K40" s="40"/>
      <c r="L40" s="40"/>
    </row>
    <row r="41" spans="1:12" x14ac:dyDescent="0.25">
      <c r="A41" s="40"/>
      <c r="B41" s="40"/>
      <c r="C41" s="11">
        <v>2022</v>
      </c>
      <c r="D41" s="12">
        <f t="shared" si="10"/>
        <v>83.4</v>
      </c>
      <c r="E41" s="12">
        <f>E52</f>
        <v>0</v>
      </c>
      <c r="F41" s="12">
        <f>F52</f>
        <v>0</v>
      </c>
      <c r="G41" s="12">
        <f t="shared" si="12"/>
        <v>83.4</v>
      </c>
      <c r="H41" s="12">
        <f>H52</f>
        <v>0</v>
      </c>
      <c r="I41" s="40"/>
      <c r="J41" s="40"/>
      <c r="K41" s="40"/>
      <c r="L41" s="40"/>
    </row>
    <row r="42" spans="1:12" x14ac:dyDescent="0.25">
      <c r="A42" s="41"/>
      <c r="B42" s="41"/>
      <c r="C42" s="11">
        <v>2023</v>
      </c>
      <c r="D42" s="12">
        <f t="shared" si="10"/>
        <v>90.8</v>
      </c>
      <c r="E42" s="12">
        <f t="shared" ref="E42:F42" si="14">E53+E64</f>
        <v>0</v>
      </c>
      <c r="F42" s="12">
        <f t="shared" si="14"/>
        <v>0</v>
      </c>
      <c r="G42" s="12">
        <f t="shared" si="12"/>
        <v>90.8</v>
      </c>
      <c r="H42" s="12">
        <f>H53+H64</f>
        <v>0</v>
      </c>
      <c r="I42" s="41"/>
      <c r="J42" s="41"/>
      <c r="K42" s="41"/>
      <c r="L42" s="41"/>
    </row>
    <row r="43" spans="1:12" x14ac:dyDescent="0.25">
      <c r="A43" s="43" t="s">
        <v>24</v>
      </c>
      <c r="B43" s="43" t="s">
        <v>25</v>
      </c>
      <c r="C43" s="13" t="s">
        <v>18</v>
      </c>
      <c r="D43" s="14">
        <f>SUM(E43:H43)</f>
        <v>558.9</v>
      </c>
      <c r="E43" s="14">
        <f>SUM(E44:E52)</f>
        <v>0</v>
      </c>
      <c r="F43" s="14">
        <f t="shared" ref="F43:H43" si="15">SUM(F44:F52)</f>
        <v>0</v>
      </c>
      <c r="G43" s="14">
        <f>SUM(G44:G52)</f>
        <v>558.9</v>
      </c>
      <c r="H43" s="14">
        <f t="shared" si="15"/>
        <v>0</v>
      </c>
      <c r="I43" s="46" t="s">
        <v>346</v>
      </c>
      <c r="J43" s="15" t="s">
        <v>19</v>
      </c>
      <c r="K43" s="15" t="s">
        <v>19</v>
      </c>
      <c r="L43" s="15" t="s">
        <v>19</v>
      </c>
    </row>
    <row r="44" spans="1:12" x14ac:dyDescent="0.25">
      <c r="A44" s="44"/>
      <c r="B44" s="44"/>
      <c r="C44" s="13">
        <v>2014</v>
      </c>
      <c r="D44" s="14">
        <f t="shared" ref="D44:D53" si="16">SUM(E44:H44)</f>
        <v>47</v>
      </c>
      <c r="E44" s="14">
        <v>0</v>
      </c>
      <c r="F44" s="14">
        <v>0</v>
      </c>
      <c r="G44" s="14">
        <v>47</v>
      </c>
      <c r="H44" s="14">
        <v>0</v>
      </c>
      <c r="I44" s="47"/>
      <c r="J44" s="16">
        <v>80</v>
      </c>
      <c r="K44" s="16">
        <v>80</v>
      </c>
      <c r="L44" s="16">
        <v>100</v>
      </c>
    </row>
    <row r="45" spans="1:12" x14ac:dyDescent="0.25">
      <c r="A45" s="44"/>
      <c r="B45" s="44"/>
      <c r="C45" s="13">
        <v>2015</v>
      </c>
      <c r="D45" s="14">
        <f t="shared" si="16"/>
        <v>52.1</v>
      </c>
      <c r="E45" s="14">
        <v>0</v>
      </c>
      <c r="F45" s="14">
        <v>0</v>
      </c>
      <c r="G45" s="14">
        <v>52.1</v>
      </c>
      <c r="H45" s="14">
        <v>0</v>
      </c>
      <c r="I45" s="47"/>
      <c r="J45" s="16">
        <v>82</v>
      </c>
      <c r="K45" s="16">
        <v>82</v>
      </c>
      <c r="L45" s="16">
        <v>100</v>
      </c>
    </row>
    <row r="46" spans="1:12" x14ac:dyDescent="0.25">
      <c r="A46" s="44"/>
      <c r="B46" s="44"/>
      <c r="C46" s="13">
        <v>2016</v>
      </c>
      <c r="D46" s="14">
        <f t="shared" si="16"/>
        <v>54.5</v>
      </c>
      <c r="E46" s="14">
        <v>0</v>
      </c>
      <c r="F46" s="14">
        <v>0</v>
      </c>
      <c r="G46" s="14">
        <v>54.5</v>
      </c>
      <c r="H46" s="14">
        <v>0</v>
      </c>
      <c r="I46" s="47"/>
      <c r="J46" s="16">
        <v>85</v>
      </c>
      <c r="K46" s="16">
        <v>85</v>
      </c>
      <c r="L46" s="16">
        <v>100</v>
      </c>
    </row>
    <row r="47" spans="1:12" x14ac:dyDescent="0.25">
      <c r="A47" s="44"/>
      <c r="B47" s="44"/>
      <c r="C47" s="13">
        <v>2017</v>
      </c>
      <c r="D47" s="14">
        <f t="shared" si="16"/>
        <v>57.4</v>
      </c>
      <c r="E47" s="14">
        <v>0</v>
      </c>
      <c r="F47" s="14">
        <v>0</v>
      </c>
      <c r="G47" s="14">
        <v>57.4</v>
      </c>
      <c r="H47" s="14">
        <v>0</v>
      </c>
      <c r="I47" s="47"/>
      <c r="J47" s="16">
        <v>87</v>
      </c>
      <c r="K47" s="16">
        <v>87</v>
      </c>
      <c r="L47" s="16">
        <v>100</v>
      </c>
    </row>
    <row r="48" spans="1:12" x14ac:dyDescent="0.25">
      <c r="A48" s="44"/>
      <c r="B48" s="44"/>
      <c r="C48" s="13">
        <v>2018</v>
      </c>
      <c r="D48" s="14">
        <f t="shared" si="16"/>
        <v>59.8</v>
      </c>
      <c r="E48" s="14">
        <v>0</v>
      </c>
      <c r="F48" s="14">
        <v>0</v>
      </c>
      <c r="G48" s="14">
        <v>59.8</v>
      </c>
      <c r="H48" s="14">
        <v>0</v>
      </c>
      <c r="I48" s="47"/>
      <c r="J48" s="16">
        <v>90</v>
      </c>
      <c r="K48" s="16">
        <v>90</v>
      </c>
      <c r="L48" s="16">
        <v>100</v>
      </c>
    </row>
    <row r="49" spans="1:12" x14ac:dyDescent="0.25">
      <c r="A49" s="44"/>
      <c r="B49" s="44"/>
      <c r="C49" s="13">
        <v>2019</v>
      </c>
      <c r="D49" s="14">
        <f t="shared" si="16"/>
        <v>64</v>
      </c>
      <c r="E49" s="14">
        <v>0</v>
      </c>
      <c r="F49" s="14">
        <v>0</v>
      </c>
      <c r="G49" s="14">
        <v>64</v>
      </c>
      <c r="H49" s="14">
        <v>0</v>
      </c>
      <c r="I49" s="47"/>
      <c r="J49" s="16">
        <v>95</v>
      </c>
      <c r="K49" s="16">
        <v>95</v>
      </c>
      <c r="L49" s="16">
        <v>100</v>
      </c>
    </row>
    <row r="50" spans="1:12" x14ac:dyDescent="0.25">
      <c r="A50" s="44"/>
      <c r="B50" s="44"/>
      <c r="C50" s="13">
        <v>2020</v>
      </c>
      <c r="D50" s="14">
        <f t="shared" si="16"/>
        <v>68.2</v>
      </c>
      <c r="E50" s="14">
        <v>0</v>
      </c>
      <c r="F50" s="14">
        <v>0</v>
      </c>
      <c r="G50" s="14">
        <v>68.2</v>
      </c>
      <c r="H50" s="14">
        <v>0</v>
      </c>
      <c r="I50" s="47"/>
      <c r="J50" s="16">
        <v>100</v>
      </c>
      <c r="K50" s="16">
        <v>100</v>
      </c>
      <c r="L50" s="16">
        <v>100</v>
      </c>
    </row>
    <row r="51" spans="1:12" x14ac:dyDescent="0.25">
      <c r="A51" s="44"/>
      <c r="B51" s="44"/>
      <c r="C51" s="13">
        <v>2021</v>
      </c>
      <c r="D51" s="14">
        <f t="shared" si="16"/>
        <v>72.5</v>
      </c>
      <c r="E51" s="14">
        <v>0</v>
      </c>
      <c r="F51" s="14">
        <v>0</v>
      </c>
      <c r="G51" s="14">
        <v>72.5</v>
      </c>
      <c r="H51" s="14">
        <v>0</v>
      </c>
      <c r="I51" s="47"/>
      <c r="J51" s="16">
        <v>100</v>
      </c>
      <c r="K51" s="16">
        <v>100</v>
      </c>
      <c r="L51" s="16">
        <v>100</v>
      </c>
    </row>
    <row r="52" spans="1:12" x14ac:dyDescent="0.25">
      <c r="A52" s="44"/>
      <c r="B52" s="44"/>
      <c r="C52" s="13">
        <v>2022</v>
      </c>
      <c r="D52" s="17">
        <f t="shared" si="16"/>
        <v>83.4</v>
      </c>
      <c r="E52" s="14">
        <v>0</v>
      </c>
      <c r="F52" s="14">
        <v>0</v>
      </c>
      <c r="G52" s="17">
        <v>83.4</v>
      </c>
      <c r="H52" s="14">
        <v>0</v>
      </c>
      <c r="I52" s="47"/>
      <c r="J52" s="16">
        <v>100</v>
      </c>
      <c r="K52" s="16">
        <v>100</v>
      </c>
      <c r="L52" s="16">
        <v>100</v>
      </c>
    </row>
    <row r="53" spans="1:12" x14ac:dyDescent="0.25">
      <c r="A53" s="45"/>
      <c r="B53" s="45"/>
      <c r="C53" s="13">
        <v>2023</v>
      </c>
      <c r="D53" s="17">
        <f t="shared" si="16"/>
        <v>90.8</v>
      </c>
      <c r="E53" s="14">
        <v>0</v>
      </c>
      <c r="F53" s="14">
        <v>0</v>
      </c>
      <c r="G53" s="17">
        <v>90.8</v>
      </c>
      <c r="H53" s="14">
        <v>0</v>
      </c>
      <c r="I53" s="48"/>
      <c r="J53" s="16">
        <v>100</v>
      </c>
      <c r="K53" s="16">
        <v>100</v>
      </c>
      <c r="L53" s="16">
        <v>100</v>
      </c>
    </row>
    <row r="54" spans="1:12" ht="19.5" customHeight="1" x14ac:dyDescent="0.25">
      <c r="A54" s="43" t="s">
        <v>26</v>
      </c>
      <c r="B54" s="43" t="s">
        <v>27</v>
      </c>
      <c r="C54" s="13" t="s">
        <v>18</v>
      </c>
      <c r="D54" s="14">
        <f>SUM(E54:H54)</f>
        <v>314.10000000000002</v>
      </c>
      <c r="E54" s="14">
        <f>SUM(E55:E63)</f>
        <v>0</v>
      </c>
      <c r="F54" s="14">
        <f t="shared" ref="F54:H54" si="17">SUM(F55:F63)</f>
        <v>0</v>
      </c>
      <c r="G54" s="14">
        <f t="shared" si="17"/>
        <v>314.10000000000002</v>
      </c>
      <c r="H54" s="14">
        <f t="shared" si="17"/>
        <v>0</v>
      </c>
      <c r="I54" s="46" t="s">
        <v>346</v>
      </c>
      <c r="J54" s="15" t="s">
        <v>19</v>
      </c>
      <c r="K54" s="15" t="s">
        <v>19</v>
      </c>
      <c r="L54" s="15" t="s">
        <v>19</v>
      </c>
    </row>
    <row r="55" spans="1:12" x14ac:dyDescent="0.25">
      <c r="A55" s="44"/>
      <c r="B55" s="44"/>
      <c r="C55" s="13">
        <v>2014</v>
      </c>
      <c r="D55" s="14">
        <f t="shared" ref="D55:D64" si="18">SUM(E55:H55)</f>
        <v>99</v>
      </c>
      <c r="E55" s="14">
        <v>0</v>
      </c>
      <c r="F55" s="14">
        <v>0</v>
      </c>
      <c r="G55" s="14">
        <v>99</v>
      </c>
      <c r="H55" s="14">
        <v>0</v>
      </c>
      <c r="I55" s="47"/>
      <c r="J55" s="16">
        <v>80</v>
      </c>
      <c r="K55" s="16">
        <v>80</v>
      </c>
      <c r="L55" s="16">
        <v>100</v>
      </c>
    </row>
    <row r="56" spans="1:12" x14ac:dyDescent="0.25">
      <c r="A56" s="44"/>
      <c r="B56" s="44"/>
      <c r="C56" s="13">
        <v>2015</v>
      </c>
      <c r="D56" s="14">
        <f t="shared" si="18"/>
        <v>93.9</v>
      </c>
      <c r="E56" s="14">
        <v>0</v>
      </c>
      <c r="F56" s="14">
        <v>0</v>
      </c>
      <c r="G56" s="14">
        <v>93.9</v>
      </c>
      <c r="H56" s="14">
        <v>0</v>
      </c>
      <c r="I56" s="47"/>
      <c r="J56" s="16">
        <v>82</v>
      </c>
      <c r="K56" s="16">
        <v>82</v>
      </c>
      <c r="L56" s="16">
        <v>100</v>
      </c>
    </row>
    <row r="57" spans="1:12" x14ac:dyDescent="0.25">
      <c r="A57" s="44"/>
      <c r="B57" s="44"/>
      <c r="C57" s="13">
        <v>2016</v>
      </c>
      <c r="D57" s="14">
        <f t="shared" si="18"/>
        <v>57</v>
      </c>
      <c r="E57" s="14">
        <v>0</v>
      </c>
      <c r="F57" s="14">
        <v>0</v>
      </c>
      <c r="G57" s="14">
        <v>57</v>
      </c>
      <c r="H57" s="14">
        <v>0</v>
      </c>
      <c r="I57" s="47"/>
      <c r="J57" s="16">
        <v>85</v>
      </c>
      <c r="K57" s="16">
        <v>85</v>
      </c>
      <c r="L57" s="16">
        <v>100</v>
      </c>
    </row>
    <row r="58" spans="1:12" x14ac:dyDescent="0.25">
      <c r="A58" s="44"/>
      <c r="B58" s="44"/>
      <c r="C58" s="13">
        <v>2017</v>
      </c>
      <c r="D58" s="14">
        <f t="shared" si="18"/>
        <v>64.2</v>
      </c>
      <c r="E58" s="14">
        <v>0</v>
      </c>
      <c r="F58" s="14">
        <v>0</v>
      </c>
      <c r="G58" s="14">
        <v>64.2</v>
      </c>
      <c r="H58" s="14">
        <v>0</v>
      </c>
      <c r="I58" s="47"/>
      <c r="J58" s="16">
        <v>87</v>
      </c>
      <c r="K58" s="16">
        <v>87</v>
      </c>
      <c r="L58" s="16">
        <v>100</v>
      </c>
    </row>
    <row r="59" spans="1:12" x14ac:dyDescent="0.25">
      <c r="A59" s="44"/>
      <c r="B59" s="44"/>
      <c r="C59" s="13">
        <v>2018</v>
      </c>
      <c r="D59" s="14">
        <f t="shared" si="18"/>
        <v>0</v>
      </c>
      <c r="E59" s="14">
        <v>0</v>
      </c>
      <c r="F59" s="14">
        <v>0</v>
      </c>
      <c r="G59" s="14">
        <v>0</v>
      </c>
      <c r="H59" s="14">
        <v>0</v>
      </c>
      <c r="I59" s="47"/>
      <c r="J59" s="16">
        <v>90</v>
      </c>
      <c r="K59" s="16">
        <v>90</v>
      </c>
      <c r="L59" s="16">
        <v>100</v>
      </c>
    </row>
    <row r="60" spans="1:12" x14ac:dyDescent="0.25">
      <c r="A60" s="44"/>
      <c r="B60" s="44"/>
      <c r="C60" s="13">
        <v>2019</v>
      </c>
      <c r="D60" s="14">
        <f t="shared" si="18"/>
        <v>0</v>
      </c>
      <c r="E60" s="14">
        <v>0</v>
      </c>
      <c r="F60" s="14">
        <v>0</v>
      </c>
      <c r="G60" s="14">
        <v>0</v>
      </c>
      <c r="H60" s="14">
        <v>0</v>
      </c>
      <c r="I60" s="47"/>
      <c r="J60" s="16">
        <v>95</v>
      </c>
      <c r="K60" s="16">
        <v>95</v>
      </c>
      <c r="L60" s="16">
        <v>100</v>
      </c>
    </row>
    <row r="61" spans="1:12" x14ac:dyDescent="0.25">
      <c r="A61" s="44"/>
      <c r="B61" s="44"/>
      <c r="C61" s="13">
        <v>2020</v>
      </c>
      <c r="D61" s="14">
        <f t="shared" si="18"/>
        <v>0</v>
      </c>
      <c r="E61" s="14">
        <v>0</v>
      </c>
      <c r="F61" s="14">
        <v>0</v>
      </c>
      <c r="G61" s="14">
        <v>0</v>
      </c>
      <c r="H61" s="14">
        <v>0</v>
      </c>
      <c r="I61" s="47"/>
      <c r="J61" s="16">
        <v>100</v>
      </c>
      <c r="K61" s="16">
        <v>100</v>
      </c>
      <c r="L61" s="16">
        <v>100</v>
      </c>
    </row>
    <row r="62" spans="1:12" x14ac:dyDescent="0.25">
      <c r="A62" s="44"/>
      <c r="B62" s="44"/>
      <c r="C62" s="13">
        <v>2021</v>
      </c>
      <c r="D62" s="14">
        <f t="shared" si="18"/>
        <v>0</v>
      </c>
      <c r="E62" s="14">
        <v>0</v>
      </c>
      <c r="F62" s="14">
        <v>0</v>
      </c>
      <c r="G62" s="14">
        <v>0</v>
      </c>
      <c r="H62" s="14">
        <v>0</v>
      </c>
      <c r="I62" s="47"/>
      <c r="J62" s="16">
        <v>100</v>
      </c>
      <c r="K62" s="16">
        <v>100</v>
      </c>
      <c r="L62" s="16">
        <v>100</v>
      </c>
    </row>
    <row r="63" spans="1:12" x14ac:dyDescent="0.25">
      <c r="A63" s="44"/>
      <c r="B63" s="44"/>
      <c r="C63" s="13">
        <v>2022</v>
      </c>
      <c r="D63" s="14">
        <f t="shared" si="18"/>
        <v>0</v>
      </c>
      <c r="E63" s="14">
        <v>0</v>
      </c>
      <c r="F63" s="14">
        <v>0</v>
      </c>
      <c r="G63" s="14">
        <v>0</v>
      </c>
      <c r="H63" s="14">
        <v>0</v>
      </c>
      <c r="I63" s="47"/>
      <c r="J63" s="16">
        <v>100</v>
      </c>
      <c r="K63" s="16">
        <v>100</v>
      </c>
      <c r="L63" s="16">
        <v>100</v>
      </c>
    </row>
    <row r="64" spans="1:12" x14ac:dyDescent="0.25">
      <c r="A64" s="45"/>
      <c r="B64" s="45"/>
      <c r="C64" s="13">
        <v>2023</v>
      </c>
      <c r="D64" s="14">
        <f t="shared" si="18"/>
        <v>0</v>
      </c>
      <c r="E64" s="14">
        <v>0</v>
      </c>
      <c r="F64" s="14">
        <v>0</v>
      </c>
      <c r="G64" s="14">
        <v>0</v>
      </c>
      <c r="H64" s="14">
        <v>0</v>
      </c>
      <c r="I64" s="48"/>
      <c r="J64" s="16">
        <v>100</v>
      </c>
      <c r="K64" s="16">
        <v>100</v>
      </c>
      <c r="L64" s="16">
        <v>100</v>
      </c>
    </row>
    <row r="65" spans="1:12" x14ac:dyDescent="0.25">
      <c r="A65" s="49" t="s">
        <v>28</v>
      </c>
      <c r="B65" s="49" t="s">
        <v>29</v>
      </c>
      <c r="C65" s="9" t="s">
        <v>18</v>
      </c>
      <c r="D65" s="10">
        <f>SUM(E65:H65)</f>
        <v>1452.6000000000001</v>
      </c>
      <c r="E65" s="10">
        <f>SUM(E66:E74)</f>
        <v>190.8</v>
      </c>
      <c r="F65" s="10">
        <f t="shared" ref="F65:H65" si="19">SUM(F66:F74)</f>
        <v>973.1</v>
      </c>
      <c r="G65" s="10">
        <f t="shared" si="19"/>
        <v>288.70000000000005</v>
      </c>
      <c r="H65" s="10">
        <f t="shared" si="19"/>
        <v>0</v>
      </c>
      <c r="I65" s="49" t="s">
        <v>30</v>
      </c>
      <c r="J65" s="49" t="s">
        <v>30</v>
      </c>
      <c r="K65" s="49" t="s">
        <v>30</v>
      </c>
      <c r="L65" s="49" t="s">
        <v>30</v>
      </c>
    </row>
    <row r="66" spans="1:12" x14ac:dyDescent="0.25">
      <c r="A66" s="50"/>
      <c r="B66" s="50"/>
      <c r="C66" s="9">
        <v>2014</v>
      </c>
      <c r="D66" s="10">
        <f>SUM(E66:H66)</f>
        <v>0</v>
      </c>
      <c r="E66" s="10">
        <f t="shared" ref="E66:H75" si="20">E77</f>
        <v>0</v>
      </c>
      <c r="F66" s="10">
        <f t="shared" si="20"/>
        <v>0</v>
      </c>
      <c r="G66" s="10">
        <f t="shared" si="20"/>
        <v>0</v>
      </c>
      <c r="H66" s="10">
        <f t="shared" si="20"/>
        <v>0</v>
      </c>
      <c r="I66" s="50"/>
      <c r="J66" s="50"/>
      <c r="K66" s="50"/>
      <c r="L66" s="50"/>
    </row>
    <row r="67" spans="1:12" x14ac:dyDescent="0.25">
      <c r="A67" s="50"/>
      <c r="B67" s="50"/>
      <c r="C67" s="9">
        <v>2015</v>
      </c>
      <c r="D67" s="10">
        <f t="shared" ref="D67:D75" si="21">SUM(E67:H67)</f>
        <v>0</v>
      </c>
      <c r="E67" s="10">
        <f t="shared" si="20"/>
        <v>0</v>
      </c>
      <c r="F67" s="10">
        <f t="shared" si="20"/>
        <v>0</v>
      </c>
      <c r="G67" s="10">
        <f t="shared" si="20"/>
        <v>0</v>
      </c>
      <c r="H67" s="10">
        <f t="shared" si="20"/>
        <v>0</v>
      </c>
      <c r="I67" s="50"/>
      <c r="J67" s="50"/>
      <c r="K67" s="50"/>
      <c r="L67" s="50"/>
    </row>
    <row r="68" spans="1:12" x14ac:dyDescent="0.25">
      <c r="A68" s="50"/>
      <c r="B68" s="50"/>
      <c r="C68" s="9">
        <v>2016</v>
      </c>
      <c r="D68" s="10">
        <f t="shared" si="21"/>
        <v>0</v>
      </c>
      <c r="E68" s="10">
        <f t="shared" si="20"/>
        <v>0</v>
      </c>
      <c r="F68" s="10">
        <f t="shared" si="20"/>
        <v>0</v>
      </c>
      <c r="G68" s="10">
        <f t="shared" si="20"/>
        <v>0</v>
      </c>
      <c r="H68" s="10">
        <f t="shared" si="20"/>
        <v>0</v>
      </c>
      <c r="I68" s="50"/>
      <c r="J68" s="50"/>
      <c r="K68" s="50"/>
      <c r="L68" s="50"/>
    </row>
    <row r="69" spans="1:12" x14ac:dyDescent="0.25">
      <c r="A69" s="50"/>
      <c r="B69" s="50"/>
      <c r="C69" s="9">
        <v>2017</v>
      </c>
      <c r="D69" s="10">
        <f t="shared" si="21"/>
        <v>23.5</v>
      </c>
      <c r="E69" s="10">
        <f t="shared" si="20"/>
        <v>0</v>
      </c>
      <c r="F69" s="10">
        <f t="shared" si="20"/>
        <v>0</v>
      </c>
      <c r="G69" s="10">
        <f t="shared" si="20"/>
        <v>23.5</v>
      </c>
      <c r="H69" s="10">
        <f t="shared" si="20"/>
        <v>0</v>
      </c>
      <c r="I69" s="50"/>
      <c r="J69" s="50"/>
      <c r="K69" s="50"/>
      <c r="L69" s="50"/>
    </row>
    <row r="70" spans="1:12" x14ac:dyDescent="0.25">
      <c r="A70" s="50"/>
      <c r="B70" s="50"/>
      <c r="C70" s="9">
        <v>2018</v>
      </c>
      <c r="D70" s="10">
        <f t="shared" si="21"/>
        <v>558.1</v>
      </c>
      <c r="E70" s="10">
        <f t="shared" si="20"/>
        <v>190.8</v>
      </c>
      <c r="F70" s="10">
        <f t="shared" si="20"/>
        <v>211</v>
      </c>
      <c r="G70" s="10">
        <f t="shared" si="20"/>
        <v>156.30000000000001</v>
      </c>
      <c r="H70" s="10">
        <f t="shared" si="20"/>
        <v>0</v>
      </c>
      <c r="I70" s="50"/>
      <c r="J70" s="50"/>
      <c r="K70" s="50"/>
      <c r="L70" s="50"/>
    </row>
    <row r="71" spans="1:12" x14ac:dyDescent="0.25">
      <c r="A71" s="50"/>
      <c r="B71" s="50"/>
      <c r="C71" s="9">
        <v>2019</v>
      </c>
      <c r="D71" s="10">
        <f t="shared" si="21"/>
        <v>0</v>
      </c>
      <c r="E71" s="10">
        <f t="shared" si="20"/>
        <v>0</v>
      </c>
      <c r="F71" s="10">
        <f t="shared" si="20"/>
        <v>0</v>
      </c>
      <c r="G71" s="10">
        <f t="shared" si="20"/>
        <v>0</v>
      </c>
      <c r="H71" s="10">
        <f t="shared" si="20"/>
        <v>0</v>
      </c>
      <c r="I71" s="50"/>
      <c r="J71" s="50"/>
      <c r="K71" s="50"/>
      <c r="L71" s="50"/>
    </row>
    <row r="72" spans="1:12" x14ac:dyDescent="0.25">
      <c r="A72" s="50"/>
      <c r="B72" s="50"/>
      <c r="C72" s="9">
        <v>2020</v>
      </c>
      <c r="D72" s="10">
        <f t="shared" si="21"/>
        <v>0</v>
      </c>
      <c r="E72" s="10">
        <f t="shared" si="20"/>
        <v>0</v>
      </c>
      <c r="F72" s="10">
        <f t="shared" si="20"/>
        <v>0</v>
      </c>
      <c r="G72" s="10">
        <f t="shared" si="20"/>
        <v>0</v>
      </c>
      <c r="H72" s="10">
        <f t="shared" si="20"/>
        <v>0</v>
      </c>
      <c r="I72" s="50"/>
      <c r="J72" s="50"/>
      <c r="K72" s="50"/>
      <c r="L72" s="50"/>
    </row>
    <row r="73" spans="1:12" x14ac:dyDescent="0.25">
      <c r="A73" s="50"/>
      <c r="B73" s="50"/>
      <c r="C73" s="9">
        <v>2021</v>
      </c>
      <c r="D73" s="10">
        <f t="shared" si="21"/>
        <v>0</v>
      </c>
      <c r="E73" s="10">
        <f t="shared" si="20"/>
        <v>0</v>
      </c>
      <c r="F73" s="10">
        <f t="shared" si="20"/>
        <v>0</v>
      </c>
      <c r="G73" s="10">
        <f t="shared" si="20"/>
        <v>0</v>
      </c>
      <c r="H73" s="10">
        <f t="shared" si="20"/>
        <v>0</v>
      </c>
      <c r="I73" s="50"/>
      <c r="J73" s="50"/>
      <c r="K73" s="50"/>
      <c r="L73" s="50"/>
    </row>
    <row r="74" spans="1:12" x14ac:dyDescent="0.25">
      <c r="A74" s="50"/>
      <c r="B74" s="50"/>
      <c r="C74" s="9">
        <v>2022</v>
      </c>
      <c r="D74" s="10">
        <f t="shared" si="21"/>
        <v>871</v>
      </c>
      <c r="E74" s="10">
        <f t="shared" si="20"/>
        <v>0</v>
      </c>
      <c r="F74" s="10">
        <f t="shared" si="20"/>
        <v>762.1</v>
      </c>
      <c r="G74" s="10">
        <f t="shared" si="20"/>
        <v>108.9</v>
      </c>
      <c r="H74" s="10">
        <f t="shared" si="20"/>
        <v>0</v>
      </c>
      <c r="I74" s="50"/>
      <c r="J74" s="50"/>
      <c r="K74" s="50"/>
      <c r="L74" s="50"/>
    </row>
    <row r="75" spans="1:12" x14ac:dyDescent="0.25">
      <c r="A75" s="51"/>
      <c r="B75" s="51"/>
      <c r="C75" s="9">
        <v>2023</v>
      </c>
      <c r="D75" s="10">
        <f t="shared" si="21"/>
        <v>0</v>
      </c>
      <c r="E75" s="10">
        <f t="shared" si="20"/>
        <v>0</v>
      </c>
      <c r="F75" s="10">
        <f t="shared" si="20"/>
        <v>0</v>
      </c>
      <c r="G75" s="10">
        <f t="shared" si="20"/>
        <v>0</v>
      </c>
      <c r="H75" s="10">
        <f t="shared" si="20"/>
        <v>0</v>
      </c>
      <c r="I75" s="51"/>
      <c r="J75" s="51"/>
      <c r="K75" s="51"/>
      <c r="L75" s="51"/>
    </row>
    <row r="76" spans="1:12" ht="15" customHeight="1" x14ac:dyDescent="0.25">
      <c r="A76" s="39" t="s">
        <v>31</v>
      </c>
      <c r="B76" s="39" t="s">
        <v>32</v>
      </c>
      <c r="C76" s="11" t="s">
        <v>18</v>
      </c>
      <c r="D76" s="12">
        <f>SUM(D77:D84)</f>
        <v>581.6</v>
      </c>
      <c r="E76" s="12">
        <f>SUM(E77:E84)</f>
        <v>190.8</v>
      </c>
      <c r="F76" s="12">
        <f>SUM(F77:F84)</f>
        <v>211</v>
      </c>
      <c r="G76" s="12">
        <f>SUM(G77:G84)</f>
        <v>179.8</v>
      </c>
      <c r="H76" s="12">
        <f>SUM(H77:H84)</f>
        <v>0</v>
      </c>
      <c r="I76" s="39" t="s">
        <v>30</v>
      </c>
      <c r="J76" s="39" t="s">
        <v>30</v>
      </c>
      <c r="K76" s="39" t="s">
        <v>30</v>
      </c>
      <c r="L76" s="39" t="s">
        <v>30</v>
      </c>
    </row>
    <row r="77" spans="1:12" x14ac:dyDescent="0.25">
      <c r="A77" s="40"/>
      <c r="B77" s="40"/>
      <c r="C77" s="11">
        <v>2014</v>
      </c>
      <c r="D77" s="12">
        <f>SUM(E77:H77)</f>
        <v>0</v>
      </c>
      <c r="E77" s="12">
        <f t="shared" ref="E77:H86" si="22">E88+E99</f>
        <v>0</v>
      </c>
      <c r="F77" s="12">
        <f t="shared" si="22"/>
        <v>0</v>
      </c>
      <c r="G77" s="12">
        <f t="shared" si="22"/>
        <v>0</v>
      </c>
      <c r="H77" s="12">
        <f t="shared" si="22"/>
        <v>0</v>
      </c>
      <c r="I77" s="40"/>
      <c r="J77" s="40"/>
      <c r="K77" s="40"/>
      <c r="L77" s="40"/>
    </row>
    <row r="78" spans="1:12" x14ac:dyDescent="0.25">
      <c r="A78" s="40"/>
      <c r="B78" s="40"/>
      <c r="C78" s="11">
        <v>2015</v>
      </c>
      <c r="D78" s="12">
        <f t="shared" ref="D78:D86" si="23">SUM(E78:H78)</f>
        <v>0</v>
      </c>
      <c r="E78" s="12">
        <f t="shared" si="22"/>
        <v>0</v>
      </c>
      <c r="F78" s="12">
        <f t="shared" si="22"/>
        <v>0</v>
      </c>
      <c r="G78" s="12">
        <f t="shared" si="22"/>
        <v>0</v>
      </c>
      <c r="H78" s="12">
        <f t="shared" si="22"/>
        <v>0</v>
      </c>
      <c r="I78" s="40"/>
      <c r="J78" s="40"/>
      <c r="K78" s="40"/>
      <c r="L78" s="40"/>
    </row>
    <row r="79" spans="1:12" x14ac:dyDescent="0.25">
      <c r="A79" s="40"/>
      <c r="B79" s="40"/>
      <c r="C79" s="11">
        <v>2016</v>
      </c>
      <c r="D79" s="12">
        <f t="shared" si="23"/>
        <v>0</v>
      </c>
      <c r="E79" s="12">
        <f t="shared" si="22"/>
        <v>0</v>
      </c>
      <c r="F79" s="12">
        <f t="shared" si="22"/>
        <v>0</v>
      </c>
      <c r="G79" s="12">
        <f t="shared" si="22"/>
        <v>0</v>
      </c>
      <c r="H79" s="12">
        <f t="shared" si="22"/>
        <v>0</v>
      </c>
      <c r="I79" s="40"/>
      <c r="J79" s="40"/>
      <c r="K79" s="40"/>
      <c r="L79" s="40"/>
    </row>
    <row r="80" spans="1:12" x14ac:dyDescent="0.25">
      <c r="A80" s="40"/>
      <c r="B80" s="40"/>
      <c r="C80" s="11">
        <v>2017</v>
      </c>
      <c r="D80" s="12">
        <f t="shared" si="23"/>
        <v>23.5</v>
      </c>
      <c r="E80" s="12">
        <f t="shared" si="22"/>
        <v>0</v>
      </c>
      <c r="F80" s="12">
        <f t="shared" si="22"/>
        <v>0</v>
      </c>
      <c r="G80" s="12">
        <f t="shared" si="22"/>
        <v>23.5</v>
      </c>
      <c r="H80" s="12">
        <f t="shared" si="22"/>
        <v>0</v>
      </c>
      <c r="I80" s="40"/>
      <c r="J80" s="40"/>
      <c r="K80" s="40"/>
      <c r="L80" s="40"/>
    </row>
    <row r="81" spans="1:12" x14ac:dyDescent="0.25">
      <c r="A81" s="40"/>
      <c r="B81" s="40"/>
      <c r="C81" s="11">
        <v>2018</v>
      </c>
      <c r="D81" s="12">
        <f t="shared" si="23"/>
        <v>558.1</v>
      </c>
      <c r="E81" s="12">
        <f t="shared" si="22"/>
        <v>190.8</v>
      </c>
      <c r="F81" s="12">
        <f t="shared" si="22"/>
        <v>211</v>
      </c>
      <c r="G81" s="12">
        <f t="shared" si="22"/>
        <v>156.30000000000001</v>
      </c>
      <c r="H81" s="12">
        <f t="shared" si="22"/>
        <v>0</v>
      </c>
      <c r="I81" s="40"/>
      <c r="J81" s="40"/>
      <c r="K81" s="40"/>
      <c r="L81" s="40"/>
    </row>
    <row r="82" spans="1:12" x14ac:dyDescent="0.25">
      <c r="A82" s="40"/>
      <c r="B82" s="40"/>
      <c r="C82" s="11">
        <v>2019</v>
      </c>
      <c r="D82" s="12">
        <f t="shared" si="23"/>
        <v>0</v>
      </c>
      <c r="E82" s="12">
        <f t="shared" si="22"/>
        <v>0</v>
      </c>
      <c r="F82" s="12">
        <f t="shared" si="22"/>
        <v>0</v>
      </c>
      <c r="G82" s="12">
        <f t="shared" si="22"/>
        <v>0</v>
      </c>
      <c r="H82" s="12">
        <f t="shared" si="22"/>
        <v>0</v>
      </c>
      <c r="I82" s="40"/>
      <c r="J82" s="40"/>
      <c r="K82" s="40"/>
      <c r="L82" s="40"/>
    </row>
    <row r="83" spans="1:12" x14ac:dyDescent="0.25">
      <c r="A83" s="40"/>
      <c r="B83" s="40"/>
      <c r="C83" s="11">
        <v>2020</v>
      </c>
      <c r="D83" s="12">
        <f t="shared" si="23"/>
        <v>0</v>
      </c>
      <c r="E83" s="12">
        <f t="shared" si="22"/>
        <v>0</v>
      </c>
      <c r="F83" s="12">
        <f t="shared" si="22"/>
        <v>0</v>
      </c>
      <c r="G83" s="12">
        <f t="shared" si="22"/>
        <v>0</v>
      </c>
      <c r="H83" s="12">
        <f t="shared" si="22"/>
        <v>0</v>
      </c>
      <c r="I83" s="40"/>
      <c r="J83" s="40"/>
      <c r="K83" s="40"/>
      <c r="L83" s="40"/>
    </row>
    <row r="84" spans="1:12" x14ac:dyDescent="0.25">
      <c r="A84" s="40"/>
      <c r="B84" s="40"/>
      <c r="C84" s="11">
        <v>2021</v>
      </c>
      <c r="D84" s="12">
        <f t="shared" si="23"/>
        <v>0</v>
      </c>
      <c r="E84" s="12">
        <f t="shared" si="22"/>
        <v>0</v>
      </c>
      <c r="F84" s="12">
        <f t="shared" si="22"/>
        <v>0</v>
      </c>
      <c r="G84" s="12">
        <f t="shared" si="22"/>
        <v>0</v>
      </c>
      <c r="H84" s="12">
        <f t="shared" si="22"/>
        <v>0</v>
      </c>
      <c r="I84" s="40"/>
      <c r="J84" s="40"/>
      <c r="K84" s="40"/>
      <c r="L84" s="40"/>
    </row>
    <row r="85" spans="1:12" x14ac:dyDescent="0.25">
      <c r="A85" s="40"/>
      <c r="B85" s="40"/>
      <c r="C85" s="11">
        <v>2022</v>
      </c>
      <c r="D85" s="12">
        <f t="shared" si="23"/>
        <v>871</v>
      </c>
      <c r="E85" s="12">
        <f t="shared" si="22"/>
        <v>0</v>
      </c>
      <c r="F85" s="12">
        <f t="shared" si="22"/>
        <v>762.1</v>
      </c>
      <c r="G85" s="12">
        <f t="shared" si="22"/>
        <v>108.9</v>
      </c>
      <c r="H85" s="12">
        <f t="shared" si="22"/>
        <v>0</v>
      </c>
      <c r="I85" s="40"/>
      <c r="J85" s="40"/>
      <c r="K85" s="40"/>
      <c r="L85" s="40"/>
    </row>
    <row r="86" spans="1:12" x14ac:dyDescent="0.25">
      <c r="A86" s="41"/>
      <c r="B86" s="41"/>
      <c r="C86" s="11">
        <v>2023</v>
      </c>
      <c r="D86" s="12">
        <f t="shared" si="23"/>
        <v>0</v>
      </c>
      <c r="E86" s="12">
        <f t="shared" si="22"/>
        <v>0</v>
      </c>
      <c r="F86" s="12">
        <f t="shared" si="22"/>
        <v>0</v>
      </c>
      <c r="G86" s="12">
        <f t="shared" si="22"/>
        <v>0</v>
      </c>
      <c r="H86" s="12">
        <f t="shared" si="22"/>
        <v>0</v>
      </c>
      <c r="I86" s="41"/>
      <c r="J86" s="41"/>
      <c r="K86" s="41"/>
      <c r="L86" s="41"/>
    </row>
    <row r="87" spans="1:12" x14ac:dyDescent="0.25">
      <c r="A87" s="43" t="s">
        <v>33</v>
      </c>
      <c r="B87" s="43" t="s">
        <v>34</v>
      </c>
      <c r="C87" s="13" t="s">
        <v>18</v>
      </c>
      <c r="D87" s="14">
        <f>SUM(E87:H87)</f>
        <v>581.6</v>
      </c>
      <c r="E87" s="14">
        <f>SUM(E88:E95)</f>
        <v>190.8</v>
      </c>
      <c r="F87" s="14">
        <f>SUM(F88:F95)</f>
        <v>211</v>
      </c>
      <c r="G87" s="14">
        <f>SUM(G88:G95)</f>
        <v>179.8</v>
      </c>
      <c r="H87" s="14">
        <f>SUM(H88:H95)</f>
        <v>0</v>
      </c>
      <c r="I87" s="46" t="s">
        <v>347</v>
      </c>
      <c r="J87" s="15" t="s">
        <v>19</v>
      </c>
      <c r="K87" s="15" t="s">
        <v>19</v>
      </c>
      <c r="L87" s="15" t="s">
        <v>19</v>
      </c>
    </row>
    <row r="88" spans="1:12" x14ac:dyDescent="0.25">
      <c r="A88" s="44"/>
      <c r="B88" s="44"/>
      <c r="C88" s="13">
        <v>2014</v>
      </c>
      <c r="D88" s="14">
        <f t="shared" ref="D88:D97" si="24">SUM(E88:H88)</f>
        <v>0</v>
      </c>
      <c r="E88" s="17">
        <v>0</v>
      </c>
      <c r="F88" s="17">
        <v>0</v>
      </c>
      <c r="G88" s="17">
        <v>0</v>
      </c>
      <c r="H88" s="17">
        <v>0</v>
      </c>
      <c r="I88" s="47"/>
      <c r="J88" s="16">
        <v>80</v>
      </c>
      <c r="K88" s="16">
        <v>80</v>
      </c>
      <c r="L88" s="16">
        <v>100</v>
      </c>
    </row>
    <row r="89" spans="1:12" x14ac:dyDescent="0.25">
      <c r="A89" s="44"/>
      <c r="B89" s="44"/>
      <c r="C89" s="13">
        <v>2015</v>
      </c>
      <c r="D89" s="14">
        <f t="shared" si="24"/>
        <v>0</v>
      </c>
      <c r="E89" s="17">
        <v>0</v>
      </c>
      <c r="F89" s="17">
        <v>0</v>
      </c>
      <c r="G89" s="17">
        <v>0</v>
      </c>
      <c r="H89" s="17">
        <v>0</v>
      </c>
      <c r="I89" s="47"/>
      <c r="J89" s="16">
        <v>80</v>
      </c>
      <c r="K89" s="16">
        <v>80</v>
      </c>
      <c r="L89" s="16">
        <v>100</v>
      </c>
    </row>
    <row r="90" spans="1:12" x14ac:dyDescent="0.25">
      <c r="A90" s="44"/>
      <c r="B90" s="44"/>
      <c r="C90" s="13">
        <v>2016</v>
      </c>
      <c r="D90" s="14">
        <f t="shared" si="24"/>
        <v>0</v>
      </c>
      <c r="E90" s="17">
        <v>0</v>
      </c>
      <c r="F90" s="17">
        <v>0</v>
      </c>
      <c r="G90" s="17">
        <v>0</v>
      </c>
      <c r="H90" s="17">
        <v>0</v>
      </c>
      <c r="I90" s="47"/>
      <c r="J90" s="16">
        <v>80</v>
      </c>
      <c r="K90" s="16">
        <v>80</v>
      </c>
      <c r="L90" s="16">
        <v>100</v>
      </c>
    </row>
    <row r="91" spans="1:12" x14ac:dyDescent="0.25">
      <c r="A91" s="44"/>
      <c r="B91" s="44"/>
      <c r="C91" s="13">
        <v>2017</v>
      </c>
      <c r="D91" s="14">
        <f t="shared" si="24"/>
        <v>23.5</v>
      </c>
      <c r="E91" s="17">
        <v>0</v>
      </c>
      <c r="F91" s="17">
        <v>0</v>
      </c>
      <c r="G91" s="17">
        <v>23.5</v>
      </c>
      <c r="H91" s="17">
        <v>0</v>
      </c>
      <c r="I91" s="47"/>
      <c r="J91" s="16">
        <v>80</v>
      </c>
      <c r="K91" s="16">
        <v>80</v>
      </c>
      <c r="L91" s="16">
        <v>100</v>
      </c>
    </row>
    <row r="92" spans="1:12" x14ac:dyDescent="0.25">
      <c r="A92" s="44"/>
      <c r="B92" s="44"/>
      <c r="C92" s="13">
        <v>2018</v>
      </c>
      <c r="D92" s="14">
        <f t="shared" si="24"/>
        <v>558.1</v>
      </c>
      <c r="E92" s="17">
        <v>190.8</v>
      </c>
      <c r="F92" s="17">
        <v>211</v>
      </c>
      <c r="G92" s="17">
        <v>156.30000000000001</v>
      </c>
      <c r="H92" s="17">
        <v>0</v>
      </c>
      <c r="I92" s="47"/>
      <c r="J92" s="16">
        <v>95</v>
      </c>
      <c r="K92" s="16">
        <v>95</v>
      </c>
      <c r="L92" s="16">
        <v>100</v>
      </c>
    </row>
    <row r="93" spans="1:12" x14ac:dyDescent="0.25">
      <c r="A93" s="44"/>
      <c r="B93" s="44"/>
      <c r="C93" s="13">
        <v>2019</v>
      </c>
      <c r="D93" s="14">
        <f t="shared" si="24"/>
        <v>0</v>
      </c>
      <c r="E93" s="17">
        <v>0</v>
      </c>
      <c r="F93" s="17">
        <v>0</v>
      </c>
      <c r="G93" s="17">
        <v>0</v>
      </c>
      <c r="H93" s="17">
        <v>0</v>
      </c>
      <c r="I93" s="47"/>
      <c r="J93" s="16">
        <v>100</v>
      </c>
      <c r="K93" s="16">
        <v>100</v>
      </c>
      <c r="L93" s="16">
        <v>100</v>
      </c>
    </row>
    <row r="94" spans="1:12" x14ac:dyDescent="0.25">
      <c r="A94" s="44"/>
      <c r="B94" s="44"/>
      <c r="C94" s="13">
        <v>2020</v>
      </c>
      <c r="D94" s="14">
        <f t="shared" si="24"/>
        <v>0</v>
      </c>
      <c r="E94" s="17">
        <v>0</v>
      </c>
      <c r="F94" s="17">
        <v>0</v>
      </c>
      <c r="G94" s="17">
        <v>0</v>
      </c>
      <c r="H94" s="17">
        <v>0</v>
      </c>
      <c r="I94" s="47"/>
      <c r="J94" s="16">
        <v>100</v>
      </c>
      <c r="K94" s="16">
        <v>100</v>
      </c>
      <c r="L94" s="16">
        <v>100</v>
      </c>
    </row>
    <row r="95" spans="1:12" x14ac:dyDescent="0.25">
      <c r="A95" s="44"/>
      <c r="B95" s="44"/>
      <c r="C95" s="13">
        <v>2021</v>
      </c>
      <c r="D95" s="14">
        <f t="shared" si="24"/>
        <v>0</v>
      </c>
      <c r="E95" s="17">
        <v>0</v>
      </c>
      <c r="F95" s="17">
        <v>0</v>
      </c>
      <c r="G95" s="17">
        <v>0</v>
      </c>
      <c r="H95" s="17">
        <v>0</v>
      </c>
      <c r="I95" s="47"/>
      <c r="J95" s="16">
        <v>100</v>
      </c>
      <c r="K95" s="16">
        <v>100</v>
      </c>
      <c r="L95" s="16">
        <v>100</v>
      </c>
    </row>
    <row r="96" spans="1:12" x14ac:dyDescent="0.25">
      <c r="A96" s="44"/>
      <c r="B96" s="44"/>
      <c r="C96" s="13">
        <v>2022</v>
      </c>
      <c r="D96" s="17">
        <f t="shared" si="24"/>
        <v>0</v>
      </c>
      <c r="E96" s="17">
        <v>0</v>
      </c>
      <c r="F96" s="17">
        <v>0</v>
      </c>
      <c r="G96" s="17">
        <v>0</v>
      </c>
      <c r="H96" s="17">
        <v>0</v>
      </c>
      <c r="I96" s="47"/>
      <c r="J96" s="16">
        <v>100</v>
      </c>
      <c r="K96" s="16">
        <v>100</v>
      </c>
      <c r="L96" s="16">
        <v>100</v>
      </c>
    </row>
    <row r="97" spans="1:12" x14ac:dyDescent="0.25">
      <c r="A97" s="45"/>
      <c r="B97" s="45"/>
      <c r="C97" s="13">
        <v>2023</v>
      </c>
      <c r="D97" s="17">
        <f t="shared" si="24"/>
        <v>0</v>
      </c>
      <c r="E97" s="17">
        <v>0</v>
      </c>
      <c r="F97" s="17">
        <v>0</v>
      </c>
      <c r="G97" s="17">
        <v>0</v>
      </c>
      <c r="H97" s="17">
        <v>0</v>
      </c>
      <c r="I97" s="48"/>
      <c r="J97" s="16">
        <v>100</v>
      </c>
      <c r="K97" s="16">
        <v>100</v>
      </c>
      <c r="L97" s="16">
        <v>100</v>
      </c>
    </row>
    <row r="98" spans="1:12" x14ac:dyDescent="0.25">
      <c r="A98" s="43" t="s">
        <v>35</v>
      </c>
      <c r="B98" s="43" t="s">
        <v>36</v>
      </c>
      <c r="C98" s="13" t="s">
        <v>18</v>
      </c>
      <c r="D98" s="14">
        <f>SUM(E98:H98)</f>
        <v>0</v>
      </c>
      <c r="E98" s="14">
        <f>SUM(E99:E106)</f>
        <v>0</v>
      </c>
      <c r="F98" s="14">
        <f>SUM(F99:F106)</f>
        <v>0</v>
      </c>
      <c r="G98" s="14">
        <f>SUM(G99:G106)</f>
        <v>0</v>
      </c>
      <c r="H98" s="14">
        <f>SUM(H99:H106)</f>
        <v>0</v>
      </c>
      <c r="I98" s="46" t="s">
        <v>348</v>
      </c>
      <c r="J98" s="15" t="s">
        <v>19</v>
      </c>
      <c r="K98" s="15" t="s">
        <v>19</v>
      </c>
      <c r="L98" s="15" t="s">
        <v>19</v>
      </c>
    </row>
    <row r="99" spans="1:12" x14ac:dyDescent="0.25">
      <c r="A99" s="44"/>
      <c r="B99" s="44"/>
      <c r="C99" s="13">
        <v>2014</v>
      </c>
      <c r="D99" s="14">
        <f t="shared" ref="D99:D108" si="25">SUM(E99:H99)</f>
        <v>0</v>
      </c>
      <c r="E99" s="17">
        <v>0</v>
      </c>
      <c r="F99" s="17">
        <v>0</v>
      </c>
      <c r="G99" s="17">
        <v>0</v>
      </c>
      <c r="H99" s="17">
        <v>0</v>
      </c>
      <c r="I99" s="47"/>
      <c r="J99" s="16">
        <v>80</v>
      </c>
      <c r="K99" s="16">
        <v>80</v>
      </c>
      <c r="L99" s="16">
        <v>100</v>
      </c>
    </row>
    <row r="100" spans="1:12" x14ac:dyDescent="0.25">
      <c r="A100" s="44"/>
      <c r="B100" s="44"/>
      <c r="C100" s="13">
        <v>2015</v>
      </c>
      <c r="D100" s="14">
        <f t="shared" si="25"/>
        <v>0</v>
      </c>
      <c r="E100" s="17">
        <v>0</v>
      </c>
      <c r="F100" s="17">
        <v>0</v>
      </c>
      <c r="G100" s="17">
        <v>0</v>
      </c>
      <c r="H100" s="17">
        <v>0</v>
      </c>
      <c r="I100" s="47"/>
      <c r="J100" s="16">
        <v>80</v>
      </c>
      <c r="K100" s="16">
        <v>80</v>
      </c>
      <c r="L100" s="16">
        <v>100</v>
      </c>
    </row>
    <row r="101" spans="1:12" x14ac:dyDescent="0.25">
      <c r="A101" s="44"/>
      <c r="B101" s="44"/>
      <c r="C101" s="13">
        <v>2016</v>
      </c>
      <c r="D101" s="14">
        <f t="shared" si="25"/>
        <v>0</v>
      </c>
      <c r="E101" s="17">
        <v>0</v>
      </c>
      <c r="F101" s="17">
        <v>0</v>
      </c>
      <c r="G101" s="17">
        <v>0</v>
      </c>
      <c r="H101" s="17">
        <v>0</v>
      </c>
      <c r="I101" s="47"/>
      <c r="J101" s="16">
        <v>80</v>
      </c>
      <c r="K101" s="16">
        <v>80</v>
      </c>
      <c r="L101" s="16">
        <v>100</v>
      </c>
    </row>
    <row r="102" spans="1:12" x14ac:dyDescent="0.25">
      <c r="A102" s="44"/>
      <c r="B102" s="44"/>
      <c r="C102" s="13">
        <v>2017</v>
      </c>
      <c r="D102" s="14">
        <f t="shared" si="25"/>
        <v>0</v>
      </c>
      <c r="E102" s="17">
        <v>0</v>
      </c>
      <c r="F102" s="17">
        <v>0</v>
      </c>
      <c r="G102" s="17">
        <v>0</v>
      </c>
      <c r="H102" s="17">
        <v>0</v>
      </c>
      <c r="I102" s="47"/>
      <c r="J102" s="16">
        <v>80</v>
      </c>
      <c r="K102" s="16">
        <v>80</v>
      </c>
      <c r="L102" s="16">
        <v>100</v>
      </c>
    </row>
    <row r="103" spans="1:12" x14ac:dyDescent="0.25">
      <c r="A103" s="44"/>
      <c r="B103" s="44"/>
      <c r="C103" s="13">
        <v>2018</v>
      </c>
      <c r="D103" s="14">
        <f t="shared" si="25"/>
        <v>0</v>
      </c>
      <c r="E103" s="17">
        <v>0</v>
      </c>
      <c r="F103" s="17">
        <v>0</v>
      </c>
      <c r="G103" s="17">
        <v>0</v>
      </c>
      <c r="H103" s="17">
        <v>0</v>
      </c>
      <c r="I103" s="47"/>
      <c r="J103" s="16">
        <v>95</v>
      </c>
      <c r="K103" s="16">
        <v>95</v>
      </c>
      <c r="L103" s="16">
        <v>100</v>
      </c>
    </row>
    <row r="104" spans="1:12" x14ac:dyDescent="0.25">
      <c r="A104" s="44"/>
      <c r="B104" s="44"/>
      <c r="C104" s="13">
        <v>2019</v>
      </c>
      <c r="D104" s="14">
        <f t="shared" si="25"/>
        <v>0</v>
      </c>
      <c r="E104" s="17">
        <v>0</v>
      </c>
      <c r="F104" s="17">
        <v>0</v>
      </c>
      <c r="G104" s="17">
        <v>0</v>
      </c>
      <c r="H104" s="17">
        <v>0</v>
      </c>
      <c r="I104" s="47"/>
      <c r="J104" s="16">
        <v>100</v>
      </c>
      <c r="K104" s="16">
        <v>100</v>
      </c>
      <c r="L104" s="16">
        <v>100</v>
      </c>
    </row>
    <row r="105" spans="1:12" x14ac:dyDescent="0.25">
      <c r="A105" s="44"/>
      <c r="B105" s="44"/>
      <c r="C105" s="13">
        <v>2020</v>
      </c>
      <c r="D105" s="14">
        <f t="shared" si="25"/>
        <v>0</v>
      </c>
      <c r="E105" s="17">
        <v>0</v>
      </c>
      <c r="F105" s="17">
        <v>0</v>
      </c>
      <c r="G105" s="17">
        <v>0</v>
      </c>
      <c r="H105" s="17">
        <v>0</v>
      </c>
      <c r="I105" s="47"/>
      <c r="J105" s="16">
        <v>100</v>
      </c>
      <c r="K105" s="16">
        <v>100</v>
      </c>
      <c r="L105" s="16">
        <v>100</v>
      </c>
    </row>
    <row r="106" spans="1:12" x14ac:dyDescent="0.25">
      <c r="A106" s="44"/>
      <c r="B106" s="44"/>
      <c r="C106" s="13">
        <v>2021</v>
      </c>
      <c r="D106" s="14">
        <f t="shared" si="25"/>
        <v>0</v>
      </c>
      <c r="E106" s="17">
        <v>0</v>
      </c>
      <c r="F106" s="17">
        <v>0</v>
      </c>
      <c r="G106" s="17">
        <v>0</v>
      </c>
      <c r="H106" s="17">
        <v>0</v>
      </c>
      <c r="I106" s="47"/>
      <c r="J106" s="16">
        <v>100</v>
      </c>
      <c r="K106" s="16">
        <v>100</v>
      </c>
      <c r="L106" s="16">
        <v>100</v>
      </c>
    </row>
    <row r="107" spans="1:12" x14ac:dyDescent="0.25">
      <c r="A107" s="44"/>
      <c r="B107" s="44"/>
      <c r="C107" s="13">
        <v>2022</v>
      </c>
      <c r="D107" s="17">
        <f t="shared" si="25"/>
        <v>871</v>
      </c>
      <c r="E107" s="17">
        <v>0</v>
      </c>
      <c r="F107" s="17">
        <v>762.1</v>
      </c>
      <c r="G107" s="17">
        <v>108.9</v>
      </c>
      <c r="H107" s="17">
        <v>0</v>
      </c>
      <c r="I107" s="47"/>
      <c r="J107" s="18">
        <v>100</v>
      </c>
      <c r="K107" s="18">
        <v>100</v>
      </c>
      <c r="L107" s="18">
        <v>100</v>
      </c>
    </row>
    <row r="108" spans="1:12" x14ac:dyDescent="0.25">
      <c r="A108" s="45"/>
      <c r="B108" s="45"/>
      <c r="C108" s="13">
        <v>2023</v>
      </c>
      <c r="D108" s="17">
        <f t="shared" si="25"/>
        <v>0</v>
      </c>
      <c r="E108" s="17">
        <v>0</v>
      </c>
      <c r="F108" s="17">
        <v>0</v>
      </c>
      <c r="G108" s="17">
        <v>0</v>
      </c>
      <c r="H108" s="17">
        <v>0</v>
      </c>
      <c r="I108" s="48"/>
      <c r="J108" s="16">
        <v>100</v>
      </c>
      <c r="K108" s="16">
        <v>100</v>
      </c>
      <c r="L108" s="16">
        <v>100</v>
      </c>
    </row>
    <row r="109" spans="1:12" ht="15" customHeight="1" x14ac:dyDescent="0.25">
      <c r="A109" s="49" t="s">
        <v>37</v>
      </c>
      <c r="B109" s="49" t="s">
        <v>38</v>
      </c>
      <c r="C109" s="9" t="s">
        <v>18</v>
      </c>
      <c r="D109" s="10">
        <f>SUM(E109:H109)</f>
        <v>111616.5</v>
      </c>
      <c r="E109" s="10">
        <f>SUM(E110:E118)</f>
        <v>0</v>
      </c>
      <c r="F109" s="10">
        <f t="shared" ref="F109:H109" si="26">SUM(F110:F118)</f>
        <v>800</v>
      </c>
      <c r="G109" s="10">
        <f t="shared" si="26"/>
        <v>110816.5</v>
      </c>
      <c r="H109" s="10">
        <f t="shared" si="26"/>
        <v>0</v>
      </c>
      <c r="I109" s="49" t="s">
        <v>30</v>
      </c>
      <c r="J109" s="49" t="s">
        <v>30</v>
      </c>
      <c r="K109" s="49" t="s">
        <v>30</v>
      </c>
      <c r="L109" s="49" t="s">
        <v>30</v>
      </c>
    </row>
    <row r="110" spans="1:12" x14ac:dyDescent="0.25">
      <c r="A110" s="50"/>
      <c r="B110" s="50"/>
      <c r="C110" s="9">
        <v>2014</v>
      </c>
      <c r="D110" s="10">
        <f>SUM(E110:H110)</f>
        <v>8822</v>
      </c>
      <c r="E110" s="10">
        <f>E121</f>
        <v>0</v>
      </c>
      <c r="F110" s="10">
        <f t="shared" ref="F110:H110" si="27">F121</f>
        <v>0</v>
      </c>
      <c r="G110" s="10">
        <f t="shared" si="27"/>
        <v>8822</v>
      </c>
      <c r="H110" s="10">
        <f t="shared" si="27"/>
        <v>0</v>
      </c>
      <c r="I110" s="50"/>
      <c r="J110" s="50"/>
      <c r="K110" s="50"/>
      <c r="L110" s="50"/>
    </row>
    <row r="111" spans="1:12" x14ac:dyDescent="0.25">
      <c r="A111" s="50"/>
      <c r="B111" s="50"/>
      <c r="C111" s="9">
        <v>2015</v>
      </c>
      <c r="D111" s="10">
        <f t="shared" ref="D111:D119" si="28">SUM(E111:H111)</f>
        <v>9748.1</v>
      </c>
      <c r="E111" s="10">
        <f t="shared" ref="E111:H119" si="29">E122</f>
        <v>0</v>
      </c>
      <c r="F111" s="10">
        <f t="shared" si="29"/>
        <v>100</v>
      </c>
      <c r="G111" s="10">
        <f t="shared" si="29"/>
        <v>9648.1</v>
      </c>
      <c r="H111" s="10">
        <f t="shared" si="29"/>
        <v>0</v>
      </c>
      <c r="I111" s="50"/>
      <c r="J111" s="50"/>
      <c r="K111" s="50"/>
      <c r="L111" s="50"/>
    </row>
    <row r="112" spans="1:12" x14ac:dyDescent="0.25">
      <c r="A112" s="50"/>
      <c r="B112" s="50"/>
      <c r="C112" s="9">
        <v>2016</v>
      </c>
      <c r="D112" s="10">
        <f t="shared" si="28"/>
        <v>9244.7999999999993</v>
      </c>
      <c r="E112" s="10">
        <f t="shared" si="29"/>
        <v>0</v>
      </c>
      <c r="F112" s="10">
        <f t="shared" si="29"/>
        <v>100</v>
      </c>
      <c r="G112" s="10">
        <f t="shared" si="29"/>
        <v>9144.7999999999993</v>
      </c>
      <c r="H112" s="10">
        <f t="shared" si="29"/>
        <v>0</v>
      </c>
      <c r="I112" s="50"/>
      <c r="J112" s="50"/>
      <c r="K112" s="50"/>
      <c r="L112" s="50"/>
    </row>
    <row r="113" spans="1:12" x14ac:dyDescent="0.25">
      <c r="A113" s="50"/>
      <c r="B113" s="50"/>
      <c r="C113" s="9">
        <v>2017</v>
      </c>
      <c r="D113" s="10">
        <f t="shared" si="28"/>
        <v>10512.8</v>
      </c>
      <c r="E113" s="10">
        <f t="shared" si="29"/>
        <v>0</v>
      </c>
      <c r="F113" s="10">
        <f t="shared" si="29"/>
        <v>100</v>
      </c>
      <c r="G113" s="10">
        <f t="shared" si="29"/>
        <v>10412.799999999999</v>
      </c>
      <c r="H113" s="10">
        <f t="shared" si="29"/>
        <v>0</v>
      </c>
      <c r="I113" s="50"/>
      <c r="J113" s="50"/>
      <c r="K113" s="50"/>
      <c r="L113" s="50"/>
    </row>
    <row r="114" spans="1:12" x14ac:dyDescent="0.25">
      <c r="A114" s="50"/>
      <c r="B114" s="50"/>
      <c r="C114" s="9">
        <v>2018</v>
      </c>
      <c r="D114" s="10">
        <f t="shared" si="28"/>
        <v>12116.2</v>
      </c>
      <c r="E114" s="10">
        <f t="shared" si="29"/>
        <v>0</v>
      </c>
      <c r="F114" s="10">
        <f t="shared" si="29"/>
        <v>100</v>
      </c>
      <c r="G114" s="10">
        <f t="shared" si="29"/>
        <v>12016.2</v>
      </c>
      <c r="H114" s="10">
        <f t="shared" si="29"/>
        <v>0</v>
      </c>
      <c r="I114" s="50"/>
      <c r="J114" s="50"/>
      <c r="K114" s="50"/>
      <c r="L114" s="50"/>
    </row>
    <row r="115" spans="1:12" x14ac:dyDescent="0.25">
      <c r="A115" s="50"/>
      <c r="B115" s="50"/>
      <c r="C115" s="9">
        <v>2019</v>
      </c>
      <c r="D115" s="10">
        <f t="shared" si="28"/>
        <v>12675.3</v>
      </c>
      <c r="E115" s="10">
        <f t="shared" si="29"/>
        <v>0</v>
      </c>
      <c r="F115" s="10">
        <f t="shared" si="29"/>
        <v>100</v>
      </c>
      <c r="G115" s="10">
        <f t="shared" si="29"/>
        <v>12575.3</v>
      </c>
      <c r="H115" s="10">
        <f t="shared" si="29"/>
        <v>0</v>
      </c>
      <c r="I115" s="50"/>
      <c r="J115" s="50"/>
      <c r="K115" s="50"/>
      <c r="L115" s="50"/>
    </row>
    <row r="116" spans="1:12" x14ac:dyDescent="0.25">
      <c r="A116" s="50"/>
      <c r="B116" s="50"/>
      <c r="C116" s="9">
        <v>2020</v>
      </c>
      <c r="D116" s="10">
        <f t="shared" si="28"/>
        <v>14681.5</v>
      </c>
      <c r="E116" s="10">
        <f t="shared" si="29"/>
        <v>0</v>
      </c>
      <c r="F116" s="10">
        <f t="shared" si="29"/>
        <v>100</v>
      </c>
      <c r="G116" s="10">
        <f t="shared" si="29"/>
        <v>14581.5</v>
      </c>
      <c r="H116" s="10">
        <f t="shared" si="29"/>
        <v>0</v>
      </c>
      <c r="I116" s="50"/>
      <c r="J116" s="50"/>
      <c r="K116" s="50"/>
      <c r="L116" s="50"/>
    </row>
    <row r="117" spans="1:12" x14ac:dyDescent="0.25">
      <c r="A117" s="50"/>
      <c r="B117" s="50"/>
      <c r="C117" s="9">
        <v>2021</v>
      </c>
      <c r="D117" s="10">
        <f t="shared" si="28"/>
        <v>16373.800000000001</v>
      </c>
      <c r="E117" s="10">
        <f t="shared" si="29"/>
        <v>0</v>
      </c>
      <c r="F117" s="10">
        <f t="shared" si="29"/>
        <v>100</v>
      </c>
      <c r="G117" s="10">
        <f t="shared" si="29"/>
        <v>16273.800000000001</v>
      </c>
      <c r="H117" s="10">
        <f t="shared" si="29"/>
        <v>0</v>
      </c>
      <c r="I117" s="50"/>
      <c r="J117" s="50"/>
      <c r="K117" s="50"/>
      <c r="L117" s="50"/>
    </row>
    <row r="118" spans="1:12" x14ac:dyDescent="0.25">
      <c r="A118" s="50"/>
      <c r="B118" s="50"/>
      <c r="C118" s="19">
        <v>2022</v>
      </c>
      <c r="D118" s="10">
        <f t="shared" si="28"/>
        <v>17442</v>
      </c>
      <c r="E118" s="10">
        <f t="shared" si="29"/>
        <v>0</v>
      </c>
      <c r="F118" s="10">
        <f t="shared" si="29"/>
        <v>100</v>
      </c>
      <c r="G118" s="10">
        <f t="shared" si="29"/>
        <v>17342</v>
      </c>
      <c r="H118" s="10">
        <f t="shared" si="29"/>
        <v>0</v>
      </c>
      <c r="I118" s="50"/>
      <c r="J118" s="50"/>
      <c r="K118" s="50"/>
      <c r="L118" s="50"/>
    </row>
    <row r="119" spans="1:12" x14ac:dyDescent="0.25">
      <c r="A119" s="51"/>
      <c r="B119" s="51"/>
      <c r="C119" s="19">
        <v>2023</v>
      </c>
      <c r="D119" s="10">
        <f t="shared" si="28"/>
        <v>23081.600000000002</v>
      </c>
      <c r="E119" s="10">
        <f t="shared" si="29"/>
        <v>0</v>
      </c>
      <c r="F119" s="10">
        <f t="shared" si="29"/>
        <v>1100</v>
      </c>
      <c r="G119" s="10">
        <f>G130</f>
        <v>21981.600000000002</v>
      </c>
      <c r="H119" s="10">
        <f t="shared" si="29"/>
        <v>0</v>
      </c>
      <c r="I119" s="51"/>
      <c r="J119" s="51"/>
      <c r="K119" s="51"/>
      <c r="L119" s="51"/>
    </row>
    <row r="120" spans="1:12" ht="15" customHeight="1" x14ac:dyDescent="0.25">
      <c r="A120" s="39" t="s">
        <v>39</v>
      </c>
      <c r="B120" s="39" t="s">
        <v>40</v>
      </c>
      <c r="C120" s="20" t="s">
        <v>18</v>
      </c>
      <c r="D120" s="21">
        <f>SUM(D121:D128)</f>
        <v>94174.5</v>
      </c>
      <c r="E120" s="12">
        <f>SUM(E121:E129)</f>
        <v>0</v>
      </c>
      <c r="F120" s="12">
        <f t="shared" ref="F120:H120" si="30">SUM(F121:F129)</f>
        <v>800</v>
      </c>
      <c r="G120" s="12">
        <f t="shared" si="30"/>
        <v>110816.5</v>
      </c>
      <c r="H120" s="12">
        <f t="shared" si="30"/>
        <v>0</v>
      </c>
      <c r="I120" s="39" t="s">
        <v>30</v>
      </c>
      <c r="J120" s="39" t="s">
        <v>30</v>
      </c>
      <c r="K120" s="39" t="s">
        <v>30</v>
      </c>
      <c r="L120" s="39" t="s">
        <v>30</v>
      </c>
    </row>
    <row r="121" spans="1:12" x14ac:dyDescent="0.25">
      <c r="A121" s="40"/>
      <c r="B121" s="40"/>
      <c r="C121" s="11">
        <v>2014</v>
      </c>
      <c r="D121" s="12">
        <f>SUM(E121:H121)</f>
        <v>8822</v>
      </c>
      <c r="E121" s="12">
        <f t="shared" ref="E121:H130" si="31">E132+E143</f>
        <v>0</v>
      </c>
      <c r="F121" s="12">
        <f t="shared" si="31"/>
        <v>0</v>
      </c>
      <c r="G121" s="12">
        <f t="shared" si="31"/>
        <v>8822</v>
      </c>
      <c r="H121" s="12">
        <f t="shared" si="31"/>
        <v>0</v>
      </c>
      <c r="I121" s="40"/>
      <c r="J121" s="40"/>
      <c r="K121" s="40"/>
      <c r="L121" s="40"/>
    </row>
    <row r="122" spans="1:12" x14ac:dyDescent="0.25">
      <c r="A122" s="40"/>
      <c r="B122" s="40"/>
      <c r="C122" s="11">
        <v>2015</v>
      </c>
      <c r="D122" s="12">
        <f t="shared" ref="D122:D130" si="32">SUM(E122:H122)</f>
        <v>9748.1</v>
      </c>
      <c r="E122" s="12">
        <f t="shared" si="31"/>
        <v>0</v>
      </c>
      <c r="F122" s="12">
        <f t="shared" si="31"/>
        <v>100</v>
      </c>
      <c r="G122" s="12">
        <f t="shared" si="31"/>
        <v>9648.1</v>
      </c>
      <c r="H122" s="12">
        <f t="shared" si="31"/>
        <v>0</v>
      </c>
      <c r="I122" s="40"/>
      <c r="J122" s="40"/>
      <c r="K122" s="40"/>
      <c r="L122" s="40"/>
    </row>
    <row r="123" spans="1:12" x14ac:dyDescent="0.25">
      <c r="A123" s="40"/>
      <c r="B123" s="40"/>
      <c r="C123" s="11">
        <v>2016</v>
      </c>
      <c r="D123" s="12">
        <f t="shared" si="32"/>
        <v>9244.7999999999993</v>
      </c>
      <c r="E123" s="12">
        <f t="shared" si="31"/>
        <v>0</v>
      </c>
      <c r="F123" s="12">
        <f t="shared" si="31"/>
        <v>100</v>
      </c>
      <c r="G123" s="12">
        <f t="shared" si="31"/>
        <v>9144.7999999999993</v>
      </c>
      <c r="H123" s="12">
        <f t="shared" si="31"/>
        <v>0</v>
      </c>
      <c r="I123" s="40"/>
      <c r="J123" s="40"/>
      <c r="K123" s="40"/>
      <c r="L123" s="40"/>
    </row>
    <row r="124" spans="1:12" x14ac:dyDescent="0.25">
      <c r="A124" s="40"/>
      <c r="B124" s="40"/>
      <c r="C124" s="11">
        <v>2017</v>
      </c>
      <c r="D124" s="12">
        <f t="shared" si="32"/>
        <v>10512.8</v>
      </c>
      <c r="E124" s="12">
        <f t="shared" si="31"/>
        <v>0</v>
      </c>
      <c r="F124" s="12">
        <f t="shared" si="31"/>
        <v>100</v>
      </c>
      <c r="G124" s="12">
        <f t="shared" si="31"/>
        <v>10412.799999999999</v>
      </c>
      <c r="H124" s="12">
        <f t="shared" si="31"/>
        <v>0</v>
      </c>
      <c r="I124" s="40"/>
      <c r="J124" s="40"/>
      <c r="K124" s="40"/>
      <c r="L124" s="40"/>
    </row>
    <row r="125" spans="1:12" x14ac:dyDescent="0.25">
      <c r="A125" s="40"/>
      <c r="B125" s="40"/>
      <c r="C125" s="11">
        <v>2018</v>
      </c>
      <c r="D125" s="12">
        <f t="shared" si="32"/>
        <v>12116.2</v>
      </c>
      <c r="E125" s="12">
        <f t="shared" si="31"/>
        <v>0</v>
      </c>
      <c r="F125" s="12">
        <f t="shared" si="31"/>
        <v>100</v>
      </c>
      <c r="G125" s="12">
        <f t="shared" si="31"/>
        <v>12016.2</v>
      </c>
      <c r="H125" s="12">
        <f t="shared" si="31"/>
        <v>0</v>
      </c>
      <c r="I125" s="40"/>
      <c r="J125" s="40"/>
      <c r="K125" s="40"/>
      <c r="L125" s="40"/>
    </row>
    <row r="126" spans="1:12" x14ac:dyDescent="0.25">
      <c r="A126" s="40"/>
      <c r="B126" s="40"/>
      <c r="C126" s="11">
        <v>2019</v>
      </c>
      <c r="D126" s="12">
        <f t="shared" si="32"/>
        <v>12675.3</v>
      </c>
      <c r="E126" s="12">
        <f t="shared" si="31"/>
        <v>0</v>
      </c>
      <c r="F126" s="12">
        <f t="shared" si="31"/>
        <v>100</v>
      </c>
      <c r="G126" s="12">
        <f t="shared" si="31"/>
        <v>12575.3</v>
      </c>
      <c r="H126" s="12">
        <f t="shared" si="31"/>
        <v>0</v>
      </c>
      <c r="I126" s="40"/>
      <c r="J126" s="40"/>
      <c r="K126" s="40"/>
      <c r="L126" s="40"/>
    </row>
    <row r="127" spans="1:12" x14ac:dyDescent="0.25">
      <c r="A127" s="40"/>
      <c r="B127" s="40"/>
      <c r="C127" s="11">
        <v>2020</v>
      </c>
      <c r="D127" s="12">
        <f t="shared" si="32"/>
        <v>14681.5</v>
      </c>
      <c r="E127" s="12">
        <f t="shared" si="31"/>
        <v>0</v>
      </c>
      <c r="F127" s="12">
        <f t="shared" si="31"/>
        <v>100</v>
      </c>
      <c r="G127" s="12">
        <f t="shared" si="31"/>
        <v>14581.5</v>
      </c>
      <c r="H127" s="12">
        <f t="shared" si="31"/>
        <v>0</v>
      </c>
      <c r="I127" s="40"/>
      <c r="J127" s="40"/>
      <c r="K127" s="40"/>
      <c r="L127" s="40"/>
    </row>
    <row r="128" spans="1:12" x14ac:dyDescent="0.25">
      <c r="A128" s="40"/>
      <c r="B128" s="40"/>
      <c r="C128" s="11">
        <v>2021</v>
      </c>
      <c r="D128" s="12">
        <f t="shared" si="32"/>
        <v>16373.800000000001</v>
      </c>
      <c r="E128" s="12">
        <f t="shared" si="31"/>
        <v>0</v>
      </c>
      <c r="F128" s="12">
        <f t="shared" si="31"/>
        <v>100</v>
      </c>
      <c r="G128" s="12">
        <f t="shared" si="31"/>
        <v>16273.800000000001</v>
      </c>
      <c r="H128" s="12">
        <f t="shared" si="31"/>
        <v>0</v>
      </c>
      <c r="I128" s="40"/>
      <c r="J128" s="40"/>
      <c r="K128" s="40"/>
      <c r="L128" s="40"/>
    </row>
    <row r="129" spans="1:12" x14ac:dyDescent="0.25">
      <c r="A129" s="40"/>
      <c r="B129" s="40"/>
      <c r="C129" s="11">
        <v>2022</v>
      </c>
      <c r="D129" s="12">
        <f t="shared" si="32"/>
        <v>17442</v>
      </c>
      <c r="E129" s="12">
        <f t="shared" si="31"/>
        <v>0</v>
      </c>
      <c r="F129" s="12">
        <f t="shared" si="31"/>
        <v>100</v>
      </c>
      <c r="G129" s="12">
        <f t="shared" si="31"/>
        <v>17342</v>
      </c>
      <c r="H129" s="12">
        <f t="shared" si="31"/>
        <v>0</v>
      </c>
      <c r="I129" s="40"/>
      <c r="J129" s="40"/>
      <c r="K129" s="40"/>
      <c r="L129" s="40"/>
    </row>
    <row r="130" spans="1:12" x14ac:dyDescent="0.25">
      <c r="A130" s="41"/>
      <c r="B130" s="41"/>
      <c r="C130" s="11">
        <v>2023</v>
      </c>
      <c r="D130" s="12">
        <f t="shared" si="32"/>
        <v>23081.600000000002</v>
      </c>
      <c r="E130" s="12">
        <f t="shared" si="31"/>
        <v>0</v>
      </c>
      <c r="F130" s="12">
        <f t="shared" si="31"/>
        <v>1100</v>
      </c>
      <c r="G130" s="12">
        <f t="shared" si="31"/>
        <v>21981.600000000002</v>
      </c>
      <c r="H130" s="12">
        <f t="shared" si="31"/>
        <v>0</v>
      </c>
      <c r="I130" s="41"/>
      <c r="J130" s="41"/>
      <c r="K130" s="41"/>
      <c r="L130" s="41"/>
    </row>
    <row r="131" spans="1:12" x14ac:dyDescent="0.25">
      <c r="A131" s="43" t="s">
        <v>41</v>
      </c>
      <c r="B131" s="43" t="s">
        <v>42</v>
      </c>
      <c r="C131" s="13" t="s">
        <v>18</v>
      </c>
      <c r="D131" s="14">
        <f>SUM(E131:H131)</f>
        <v>90884.7</v>
      </c>
      <c r="E131" s="14">
        <f>SUM(E132:E139)</f>
        <v>0</v>
      </c>
      <c r="F131" s="14">
        <f>SUM(F132:F139)</f>
        <v>700</v>
      </c>
      <c r="G131" s="14">
        <f>SUM(G132:G139)</f>
        <v>90184.7</v>
      </c>
      <c r="H131" s="14">
        <f>SUM(H132:H142)</f>
        <v>0</v>
      </c>
      <c r="I131" s="46" t="s">
        <v>43</v>
      </c>
      <c r="J131" s="15" t="s">
        <v>19</v>
      </c>
      <c r="K131" s="15" t="s">
        <v>19</v>
      </c>
      <c r="L131" s="15" t="s">
        <v>19</v>
      </c>
    </row>
    <row r="132" spans="1:12" x14ac:dyDescent="0.25">
      <c r="A132" s="44"/>
      <c r="B132" s="44"/>
      <c r="C132" s="13">
        <v>2014</v>
      </c>
      <c r="D132" s="14">
        <f t="shared" ref="D132:D141" si="33">SUM(E132:H132)</f>
        <v>8822</v>
      </c>
      <c r="E132" s="17">
        <v>0</v>
      </c>
      <c r="F132" s="17">
        <v>0</v>
      </c>
      <c r="G132" s="17">
        <v>8822</v>
      </c>
      <c r="H132" s="17">
        <v>0</v>
      </c>
      <c r="I132" s="47"/>
      <c r="J132" s="16">
        <v>80</v>
      </c>
      <c r="K132" s="16">
        <v>80</v>
      </c>
      <c r="L132" s="16">
        <v>100</v>
      </c>
    </row>
    <row r="133" spans="1:12" x14ac:dyDescent="0.25">
      <c r="A133" s="44"/>
      <c r="B133" s="44"/>
      <c r="C133" s="13">
        <v>2015</v>
      </c>
      <c r="D133" s="14">
        <f t="shared" si="33"/>
        <v>9401.5</v>
      </c>
      <c r="E133" s="17">
        <v>0</v>
      </c>
      <c r="F133" s="17">
        <v>100</v>
      </c>
      <c r="G133" s="17">
        <v>9301.5</v>
      </c>
      <c r="H133" s="17">
        <v>0</v>
      </c>
      <c r="I133" s="47"/>
      <c r="J133" s="16">
        <v>85</v>
      </c>
      <c r="K133" s="16">
        <v>85</v>
      </c>
      <c r="L133" s="16">
        <v>100</v>
      </c>
    </row>
    <row r="134" spans="1:12" x14ac:dyDescent="0.25">
      <c r="A134" s="44"/>
      <c r="B134" s="44"/>
      <c r="C134" s="13">
        <v>2016</v>
      </c>
      <c r="D134" s="14">
        <f t="shared" si="33"/>
        <v>8799.5</v>
      </c>
      <c r="E134" s="17">
        <v>0</v>
      </c>
      <c r="F134" s="17">
        <v>100</v>
      </c>
      <c r="G134" s="17">
        <v>8699.5</v>
      </c>
      <c r="H134" s="17">
        <v>0</v>
      </c>
      <c r="I134" s="47"/>
      <c r="J134" s="16">
        <v>90</v>
      </c>
      <c r="K134" s="16">
        <v>90</v>
      </c>
      <c r="L134" s="16">
        <v>100</v>
      </c>
    </row>
    <row r="135" spans="1:12" x14ac:dyDescent="0.25">
      <c r="A135" s="44"/>
      <c r="B135" s="44"/>
      <c r="C135" s="13">
        <v>2017</v>
      </c>
      <c r="D135" s="14">
        <f t="shared" si="33"/>
        <v>10067.5</v>
      </c>
      <c r="E135" s="17">
        <v>0</v>
      </c>
      <c r="F135" s="17">
        <v>100</v>
      </c>
      <c r="G135" s="17">
        <v>9967.5</v>
      </c>
      <c r="H135" s="17">
        <v>0</v>
      </c>
      <c r="I135" s="47"/>
      <c r="J135" s="16">
        <v>92</v>
      </c>
      <c r="K135" s="16">
        <v>92</v>
      </c>
      <c r="L135" s="16">
        <v>100</v>
      </c>
    </row>
    <row r="136" spans="1:12" x14ac:dyDescent="0.25">
      <c r="A136" s="44"/>
      <c r="B136" s="44"/>
      <c r="C136" s="13">
        <v>2018</v>
      </c>
      <c r="D136" s="14">
        <f t="shared" si="33"/>
        <v>11653.1</v>
      </c>
      <c r="E136" s="17">
        <v>0</v>
      </c>
      <c r="F136" s="17">
        <v>100</v>
      </c>
      <c r="G136" s="17">
        <v>11553.1</v>
      </c>
      <c r="H136" s="17">
        <v>0</v>
      </c>
      <c r="I136" s="47"/>
      <c r="J136" s="16">
        <v>95</v>
      </c>
      <c r="K136" s="16">
        <v>95</v>
      </c>
      <c r="L136" s="16">
        <v>100</v>
      </c>
    </row>
    <row r="137" spans="1:12" x14ac:dyDescent="0.25">
      <c r="A137" s="44"/>
      <c r="B137" s="44"/>
      <c r="C137" s="13">
        <v>2019</v>
      </c>
      <c r="D137" s="14">
        <f t="shared" si="33"/>
        <v>12207.3</v>
      </c>
      <c r="E137" s="17">
        <v>0</v>
      </c>
      <c r="F137" s="17">
        <v>100</v>
      </c>
      <c r="G137" s="17">
        <v>12107.3</v>
      </c>
      <c r="H137" s="17">
        <v>0</v>
      </c>
      <c r="I137" s="47"/>
      <c r="J137" s="16">
        <v>100</v>
      </c>
      <c r="K137" s="16">
        <v>100</v>
      </c>
      <c r="L137" s="16">
        <v>100</v>
      </c>
    </row>
    <row r="138" spans="1:12" x14ac:dyDescent="0.25">
      <c r="A138" s="44"/>
      <c r="B138" s="44"/>
      <c r="C138" s="13">
        <v>2020</v>
      </c>
      <c r="D138" s="14">
        <f t="shared" si="33"/>
        <v>14198.2</v>
      </c>
      <c r="E138" s="17">
        <v>0</v>
      </c>
      <c r="F138" s="17">
        <v>100</v>
      </c>
      <c r="G138" s="17">
        <v>14098.2</v>
      </c>
      <c r="H138" s="17">
        <v>0</v>
      </c>
      <c r="I138" s="47"/>
      <c r="J138" s="16">
        <v>100</v>
      </c>
      <c r="K138" s="16">
        <v>100</v>
      </c>
      <c r="L138" s="16">
        <v>100</v>
      </c>
    </row>
    <row r="139" spans="1:12" x14ac:dyDescent="0.25">
      <c r="A139" s="44"/>
      <c r="B139" s="44"/>
      <c r="C139" s="13">
        <v>2021</v>
      </c>
      <c r="D139" s="14">
        <f t="shared" si="33"/>
        <v>15735.6</v>
      </c>
      <c r="E139" s="17">
        <v>0</v>
      </c>
      <c r="F139" s="17">
        <v>100</v>
      </c>
      <c r="G139" s="17">
        <v>15635.6</v>
      </c>
      <c r="H139" s="17">
        <v>0</v>
      </c>
      <c r="I139" s="47"/>
      <c r="J139" s="16">
        <v>100</v>
      </c>
      <c r="K139" s="16">
        <v>100</v>
      </c>
      <c r="L139" s="16">
        <v>100</v>
      </c>
    </row>
    <row r="140" spans="1:12" x14ac:dyDescent="0.25">
      <c r="A140" s="44"/>
      <c r="B140" s="44"/>
      <c r="C140" s="13">
        <v>2022</v>
      </c>
      <c r="D140" s="17">
        <f t="shared" si="33"/>
        <v>16716.400000000001</v>
      </c>
      <c r="E140" s="17">
        <v>0</v>
      </c>
      <c r="F140" s="17">
        <v>100</v>
      </c>
      <c r="G140" s="17">
        <v>16616.400000000001</v>
      </c>
      <c r="H140" s="17">
        <v>0</v>
      </c>
      <c r="I140" s="47"/>
      <c r="J140" s="16">
        <v>100</v>
      </c>
      <c r="K140" s="16">
        <v>100</v>
      </c>
      <c r="L140" s="16">
        <v>100</v>
      </c>
    </row>
    <row r="141" spans="1:12" x14ac:dyDescent="0.25">
      <c r="A141" s="45"/>
      <c r="B141" s="45"/>
      <c r="C141" s="13">
        <v>2023</v>
      </c>
      <c r="D141" s="17">
        <f t="shared" si="33"/>
        <v>22291.200000000001</v>
      </c>
      <c r="E141" s="17">
        <v>0</v>
      </c>
      <c r="F141" s="17">
        <v>1100</v>
      </c>
      <c r="G141" s="17">
        <v>21191.200000000001</v>
      </c>
      <c r="H141" s="17">
        <v>0</v>
      </c>
      <c r="I141" s="48"/>
      <c r="J141" s="16">
        <v>100</v>
      </c>
      <c r="K141" s="16">
        <v>100</v>
      </c>
      <c r="L141" s="16">
        <v>100</v>
      </c>
    </row>
    <row r="142" spans="1:12" x14ac:dyDescent="0.25">
      <c r="A142" s="43" t="s">
        <v>44</v>
      </c>
      <c r="B142" s="43" t="s">
        <v>349</v>
      </c>
      <c r="C142" s="13" t="s">
        <v>18</v>
      </c>
      <c r="D142" s="14">
        <f>SUM(E142:H142)</f>
        <v>3289.8</v>
      </c>
      <c r="E142" s="14">
        <f>SUM(E143:E150)</f>
        <v>0</v>
      </c>
      <c r="F142" s="14">
        <f>SUM(F143:F150)</f>
        <v>0</v>
      </c>
      <c r="G142" s="14">
        <f>SUM(G143:G150)</f>
        <v>3289.8</v>
      </c>
      <c r="H142" s="14">
        <f>SUM(H143:H150)</f>
        <v>0</v>
      </c>
      <c r="I142" s="46" t="s">
        <v>45</v>
      </c>
      <c r="J142" s="15" t="s">
        <v>19</v>
      </c>
      <c r="K142" s="15" t="s">
        <v>19</v>
      </c>
      <c r="L142" s="15" t="s">
        <v>19</v>
      </c>
    </row>
    <row r="143" spans="1:12" x14ac:dyDescent="0.25">
      <c r="A143" s="44"/>
      <c r="B143" s="44"/>
      <c r="C143" s="13">
        <v>2014</v>
      </c>
      <c r="D143" s="14">
        <f t="shared" ref="D143:D152" si="34">SUM(E143:H143)</f>
        <v>0</v>
      </c>
      <c r="E143" s="17">
        <v>0</v>
      </c>
      <c r="F143" s="17">
        <v>0</v>
      </c>
      <c r="G143" s="17">
        <v>0</v>
      </c>
      <c r="H143" s="17">
        <v>0</v>
      </c>
      <c r="I143" s="47"/>
      <c r="J143" s="16">
        <v>12</v>
      </c>
      <c r="K143" s="16">
        <v>12</v>
      </c>
      <c r="L143" s="16">
        <v>100</v>
      </c>
    </row>
    <row r="144" spans="1:12" x14ac:dyDescent="0.25">
      <c r="A144" s="44"/>
      <c r="B144" s="44"/>
      <c r="C144" s="13">
        <v>2015</v>
      </c>
      <c r="D144" s="14">
        <f t="shared" si="34"/>
        <v>346.6</v>
      </c>
      <c r="E144" s="17">
        <v>0</v>
      </c>
      <c r="F144" s="17">
        <v>0</v>
      </c>
      <c r="G144" s="17">
        <v>346.6</v>
      </c>
      <c r="H144" s="17">
        <v>0</v>
      </c>
      <c r="I144" s="47"/>
      <c r="J144" s="16">
        <v>12</v>
      </c>
      <c r="K144" s="16">
        <v>12</v>
      </c>
      <c r="L144" s="16">
        <v>100</v>
      </c>
    </row>
    <row r="145" spans="1:12" x14ac:dyDescent="0.25">
      <c r="A145" s="44"/>
      <c r="B145" s="44"/>
      <c r="C145" s="13">
        <v>2016</v>
      </c>
      <c r="D145" s="14">
        <f t="shared" si="34"/>
        <v>445.3</v>
      </c>
      <c r="E145" s="17">
        <v>0</v>
      </c>
      <c r="F145" s="17">
        <v>0</v>
      </c>
      <c r="G145" s="17">
        <v>445.3</v>
      </c>
      <c r="H145" s="17">
        <v>0</v>
      </c>
      <c r="I145" s="47"/>
      <c r="J145" s="16">
        <v>11.5</v>
      </c>
      <c r="K145" s="16">
        <v>11.5</v>
      </c>
      <c r="L145" s="16">
        <v>100</v>
      </c>
    </row>
    <row r="146" spans="1:12" x14ac:dyDescent="0.25">
      <c r="A146" s="44"/>
      <c r="B146" s="44"/>
      <c r="C146" s="13">
        <v>2017</v>
      </c>
      <c r="D146" s="14">
        <f t="shared" si="34"/>
        <v>445.3</v>
      </c>
      <c r="E146" s="17">
        <v>0</v>
      </c>
      <c r="F146" s="17">
        <v>0</v>
      </c>
      <c r="G146" s="17">
        <v>445.3</v>
      </c>
      <c r="H146" s="17">
        <v>0</v>
      </c>
      <c r="I146" s="47"/>
      <c r="J146" s="16">
        <v>11.5</v>
      </c>
      <c r="K146" s="16">
        <v>11.5</v>
      </c>
      <c r="L146" s="16">
        <v>100</v>
      </c>
    </row>
    <row r="147" spans="1:12" x14ac:dyDescent="0.25">
      <c r="A147" s="44"/>
      <c r="B147" s="44"/>
      <c r="C147" s="13">
        <v>2018</v>
      </c>
      <c r="D147" s="14">
        <f t="shared" si="34"/>
        <v>463.1</v>
      </c>
      <c r="E147" s="17">
        <v>0</v>
      </c>
      <c r="F147" s="17">
        <v>0</v>
      </c>
      <c r="G147" s="17">
        <v>463.1</v>
      </c>
      <c r="H147" s="17">
        <v>0</v>
      </c>
      <c r="I147" s="47"/>
      <c r="J147" s="16">
        <v>11</v>
      </c>
      <c r="K147" s="16">
        <v>11</v>
      </c>
      <c r="L147" s="16">
        <v>100</v>
      </c>
    </row>
    <row r="148" spans="1:12" x14ac:dyDescent="0.25">
      <c r="A148" s="44"/>
      <c r="B148" s="44"/>
      <c r="C148" s="13">
        <v>2019</v>
      </c>
      <c r="D148" s="14">
        <f t="shared" si="34"/>
        <v>468</v>
      </c>
      <c r="E148" s="17">
        <v>0</v>
      </c>
      <c r="F148" s="17">
        <v>0</v>
      </c>
      <c r="G148" s="17">
        <v>468</v>
      </c>
      <c r="H148" s="17">
        <v>0</v>
      </c>
      <c r="I148" s="47"/>
      <c r="J148" s="16">
        <v>10</v>
      </c>
      <c r="K148" s="16">
        <v>10</v>
      </c>
      <c r="L148" s="16">
        <v>100</v>
      </c>
    </row>
    <row r="149" spans="1:12" x14ac:dyDescent="0.25">
      <c r="A149" s="44"/>
      <c r="B149" s="44"/>
      <c r="C149" s="13">
        <v>2020</v>
      </c>
      <c r="D149" s="14">
        <f t="shared" si="34"/>
        <v>483.3</v>
      </c>
      <c r="E149" s="17">
        <v>0</v>
      </c>
      <c r="F149" s="17">
        <v>0</v>
      </c>
      <c r="G149" s="17">
        <v>483.3</v>
      </c>
      <c r="H149" s="17">
        <v>0</v>
      </c>
      <c r="I149" s="47"/>
      <c r="J149" s="16">
        <v>10</v>
      </c>
      <c r="K149" s="16">
        <v>10</v>
      </c>
      <c r="L149" s="16">
        <v>100</v>
      </c>
    </row>
    <row r="150" spans="1:12" x14ac:dyDescent="0.25">
      <c r="A150" s="44"/>
      <c r="B150" s="44"/>
      <c r="C150" s="13">
        <v>2021</v>
      </c>
      <c r="D150" s="14">
        <f t="shared" si="34"/>
        <v>638.20000000000005</v>
      </c>
      <c r="E150" s="17">
        <v>0</v>
      </c>
      <c r="F150" s="17">
        <v>0</v>
      </c>
      <c r="G150" s="17">
        <v>638.20000000000005</v>
      </c>
      <c r="H150" s="17">
        <v>0</v>
      </c>
      <c r="I150" s="47"/>
      <c r="J150" s="16">
        <v>10</v>
      </c>
      <c r="K150" s="16">
        <v>10</v>
      </c>
      <c r="L150" s="16">
        <v>100</v>
      </c>
    </row>
    <row r="151" spans="1:12" x14ac:dyDescent="0.25">
      <c r="A151" s="44"/>
      <c r="B151" s="44"/>
      <c r="C151" s="13">
        <v>2022</v>
      </c>
      <c r="D151" s="17">
        <f t="shared" si="34"/>
        <v>725.6</v>
      </c>
      <c r="E151" s="17">
        <v>0</v>
      </c>
      <c r="F151" s="17">
        <v>0</v>
      </c>
      <c r="G151" s="17">
        <v>725.6</v>
      </c>
      <c r="H151" s="17">
        <v>0</v>
      </c>
      <c r="I151" s="47"/>
      <c r="J151" s="16">
        <v>10</v>
      </c>
      <c r="K151" s="16">
        <v>10</v>
      </c>
      <c r="L151" s="16">
        <v>100</v>
      </c>
    </row>
    <row r="152" spans="1:12" x14ac:dyDescent="0.25">
      <c r="A152" s="45"/>
      <c r="B152" s="45"/>
      <c r="C152" s="13">
        <v>2023</v>
      </c>
      <c r="D152" s="17">
        <f t="shared" si="34"/>
        <v>790.4</v>
      </c>
      <c r="E152" s="17">
        <v>0</v>
      </c>
      <c r="F152" s="17">
        <v>0</v>
      </c>
      <c r="G152" s="17">
        <v>790.4</v>
      </c>
      <c r="H152" s="17">
        <v>0</v>
      </c>
      <c r="I152" s="48"/>
      <c r="J152" s="16">
        <v>10</v>
      </c>
      <c r="K152" s="16">
        <v>10</v>
      </c>
      <c r="L152" s="16">
        <v>100</v>
      </c>
    </row>
    <row r="153" spans="1:12" ht="15" customHeight="1" x14ac:dyDescent="0.25">
      <c r="A153" s="49" t="s">
        <v>46</v>
      </c>
      <c r="B153" s="49" t="s">
        <v>350</v>
      </c>
      <c r="C153" s="9" t="s">
        <v>47</v>
      </c>
      <c r="D153" s="10">
        <f>SUM(E153:H153)</f>
        <v>255643.3</v>
      </c>
      <c r="E153" s="10">
        <f>SUM(E154:E159)</f>
        <v>178343.3</v>
      </c>
      <c r="F153" s="10">
        <f t="shared" ref="F153:H153" si="35">SUM(F154:F159)</f>
        <v>45919.100000000006</v>
      </c>
      <c r="G153" s="10">
        <f t="shared" si="35"/>
        <v>31380.9</v>
      </c>
      <c r="H153" s="10">
        <f t="shared" si="35"/>
        <v>0</v>
      </c>
      <c r="I153" s="22" t="s">
        <v>30</v>
      </c>
      <c r="J153" s="49" t="s">
        <v>30</v>
      </c>
      <c r="K153" s="49" t="s">
        <v>30</v>
      </c>
      <c r="L153" s="49" t="s">
        <v>30</v>
      </c>
    </row>
    <row r="154" spans="1:12" x14ac:dyDescent="0.25">
      <c r="A154" s="50"/>
      <c r="B154" s="50"/>
      <c r="C154" s="9">
        <v>2018</v>
      </c>
      <c r="D154" s="10">
        <f t="shared" ref="D154:H159" si="36">D161+D175+D196</f>
        <v>14616.8</v>
      </c>
      <c r="E154" s="10">
        <f t="shared" si="36"/>
        <v>11361.8</v>
      </c>
      <c r="F154" s="10">
        <f t="shared" si="36"/>
        <v>2005</v>
      </c>
      <c r="G154" s="10">
        <f t="shared" si="36"/>
        <v>1250</v>
      </c>
      <c r="H154" s="10">
        <f t="shared" si="36"/>
        <v>0</v>
      </c>
      <c r="I154" s="23"/>
      <c r="J154" s="50"/>
      <c r="K154" s="50"/>
      <c r="L154" s="50"/>
    </row>
    <row r="155" spans="1:12" x14ac:dyDescent="0.25">
      <c r="A155" s="50"/>
      <c r="B155" s="50"/>
      <c r="C155" s="9">
        <v>2019</v>
      </c>
      <c r="D155" s="10">
        <f t="shared" si="36"/>
        <v>20826.800000000003</v>
      </c>
      <c r="E155" s="10">
        <f t="shared" si="36"/>
        <v>9421.2000000000007</v>
      </c>
      <c r="F155" s="10">
        <f t="shared" si="36"/>
        <v>7164.1</v>
      </c>
      <c r="G155" s="10">
        <f t="shared" si="36"/>
        <v>4241.5</v>
      </c>
      <c r="H155" s="10">
        <f t="shared" si="36"/>
        <v>0</v>
      </c>
      <c r="I155" s="23"/>
      <c r="J155" s="50"/>
      <c r="K155" s="50"/>
      <c r="L155" s="50"/>
    </row>
    <row r="156" spans="1:12" x14ac:dyDescent="0.25">
      <c r="A156" s="50"/>
      <c r="B156" s="50"/>
      <c r="C156" s="9">
        <v>2020</v>
      </c>
      <c r="D156" s="10">
        <f t="shared" si="36"/>
        <v>41280.5</v>
      </c>
      <c r="E156" s="10">
        <f t="shared" si="36"/>
        <v>34291.5</v>
      </c>
      <c r="F156" s="10">
        <f t="shared" si="36"/>
        <v>1699.8</v>
      </c>
      <c r="G156" s="10">
        <f t="shared" si="36"/>
        <v>5289.2000000000007</v>
      </c>
      <c r="H156" s="10">
        <f t="shared" si="36"/>
        <v>0</v>
      </c>
      <c r="I156" s="23"/>
      <c r="J156" s="50"/>
      <c r="K156" s="50"/>
      <c r="L156" s="50"/>
    </row>
    <row r="157" spans="1:12" x14ac:dyDescent="0.25">
      <c r="A157" s="50"/>
      <c r="B157" s="50"/>
      <c r="C157" s="9">
        <v>2021</v>
      </c>
      <c r="D157" s="10">
        <f t="shared" si="36"/>
        <v>110188.6</v>
      </c>
      <c r="E157" s="10">
        <f t="shared" si="36"/>
        <v>87637.8</v>
      </c>
      <c r="F157" s="10">
        <f t="shared" si="36"/>
        <v>19391.5</v>
      </c>
      <c r="G157" s="10">
        <f t="shared" si="36"/>
        <v>3159.3</v>
      </c>
      <c r="H157" s="10">
        <f t="shared" si="36"/>
        <v>0</v>
      </c>
      <c r="I157" s="23"/>
      <c r="J157" s="50"/>
      <c r="K157" s="50"/>
      <c r="L157" s="50"/>
    </row>
    <row r="158" spans="1:12" x14ac:dyDescent="0.25">
      <c r="A158" s="50"/>
      <c r="B158" s="50"/>
      <c r="C158" s="9">
        <v>2022</v>
      </c>
      <c r="D158" s="10">
        <f t="shared" si="36"/>
        <v>56072.400000000009</v>
      </c>
      <c r="E158" s="10">
        <f t="shared" si="36"/>
        <v>34125.5</v>
      </c>
      <c r="F158" s="10">
        <f t="shared" si="36"/>
        <v>6290.7000000000007</v>
      </c>
      <c r="G158" s="10">
        <f t="shared" si="36"/>
        <v>15656.2</v>
      </c>
      <c r="H158" s="10">
        <f t="shared" si="36"/>
        <v>0</v>
      </c>
      <c r="I158" s="23"/>
      <c r="J158" s="50"/>
      <c r="K158" s="50"/>
      <c r="L158" s="50"/>
    </row>
    <row r="159" spans="1:12" x14ac:dyDescent="0.25">
      <c r="A159" s="51"/>
      <c r="B159" s="51"/>
      <c r="C159" s="9">
        <v>2023</v>
      </c>
      <c r="D159" s="10">
        <f t="shared" si="36"/>
        <v>12658.199999999999</v>
      </c>
      <c r="E159" s="10">
        <f t="shared" si="36"/>
        <v>1505.5</v>
      </c>
      <c r="F159" s="10">
        <f t="shared" si="36"/>
        <v>9368</v>
      </c>
      <c r="G159" s="10">
        <f t="shared" si="36"/>
        <v>1784.7</v>
      </c>
      <c r="H159" s="10">
        <f t="shared" si="36"/>
        <v>0</v>
      </c>
      <c r="I159" s="24"/>
      <c r="J159" s="51"/>
      <c r="K159" s="51"/>
      <c r="L159" s="51"/>
    </row>
    <row r="160" spans="1:12" ht="15" customHeight="1" x14ac:dyDescent="0.25">
      <c r="A160" s="39" t="s">
        <v>48</v>
      </c>
      <c r="B160" s="39" t="s">
        <v>49</v>
      </c>
      <c r="C160" s="11" t="s">
        <v>47</v>
      </c>
      <c r="D160" s="12">
        <f>SUM(D161:D166)</f>
        <v>49405.7</v>
      </c>
      <c r="E160" s="12">
        <f>SUM(E161:E166)</f>
        <v>40958.199999999997</v>
      </c>
      <c r="F160" s="12">
        <f t="shared" ref="F160:H160" si="37">SUM(F161:F166)</f>
        <v>7590.2000000000007</v>
      </c>
      <c r="G160" s="12">
        <f t="shared" si="37"/>
        <v>857.30000000000007</v>
      </c>
      <c r="H160" s="12">
        <f t="shared" si="37"/>
        <v>0</v>
      </c>
      <c r="I160" s="39" t="s">
        <v>30</v>
      </c>
      <c r="J160" s="39" t="s">
        <v>30</v>
      </c>
      <c r="K160" s="39" t="s">
        <v>30</v>
      </c>
      <c r="L160" s="39" t="s">
        <v>30</v>
      </c>
    </row>
    <row r="161" spans="1:12" x14ac:dyDescent="0.25">
      <c r="A161" s="40"/>
      <c r="B161" s="40"/>
      <c r="C161" s="11">
        <v>2018</v>
      </c>
      <c r="D161" s="12">
        <f t="shared" ref="D161:D166" si="38">SUM(E161:H161)</f>
        <v>0</v>
      </c>
      <c r="E161" s="12">
        <f t="shared" ref="E161:H166" si="39">E168</f>
        <v>0</v>
      </c>
      <c r="F161" s="12">
        <f t="shared" si="39"/>
        <v>0</v>
      </c>
      <c r="G161" s="12">
        <f t="shared" si="39"/>
        <v>0</v>
      </c>
      <c r="H161" s="12">
        <f t="shared" si="39"/>
        <v>0</v>
      </c>
      <c r="I161" s="40"/>
      <c r="J161" s="40"/>
      <c r="K161" s="40"/>
      <c r="L161" s="40"/>
    </row>
    <row r="162" spans="1:12" x14ac:dyDescent="0.25">
      <c r="A162" s="40"/>
      <c r="B162" s="40"/>
      <c r="C162" s="11">
        <v>2019</v>
      </c>
      <c r="D162" s="12">
        <f t="shared" si="38"/>
        <v>9868.5</v>
      </c>
      <c r="E162" s="12">
        <f t="shared" si="39"/>
        <v>9421.2000000000007</v>
      </c>
      <c r="F162" s="12">
        <f t="shared" si="39"/>
        <v>192.3</v>
      </c>
      <c r="G162" s="12">
        <f t="shared" si="39"/>
        <v>255</v>
      </c>
      <c r="H162" s="12">
        <f t="shared" si="39"/>
        <v>0</v>
      </c>
      <c r="I162" s="40"/>
      <c r="J162" s="40"/>
      <c r="K162" s="40"/>
      <c r="L162" s="40"/>
    </row>
    <row r="163" spans="1:12" x14ac:dyDescent="0.25">
      <c r="A163" s="40"/>
      <c r="B163" s="40"/>
      <c r="C163" s="11">
        <v>2020</v>
      </c>
      <c r="D163" s="12">
        <f t="shared" si="38"/>
        <v>18140.099999999999</v>
      </c>
      <c r="E163" s="12">
        <f t="shared" si="39"/>
        <v>16259.7</v>
      </c>
      <c r="F163" s="12">
        <f t="shared" si="39"/>
        <v>1331.8</v>
      </c>
      <c r="G163" s="12">
        <f t="shared" si="39"/>
        <v>548.6</v>
      </c>
      <c r="H163" s="12">
        <f t="shared" si="39"/>
        <v>0</v>
      </c>
      <c r="I163" s="40"/>
      <c r="J163" s="40"/>
      <c r="K163" s="40"/>
      <c r="L163" s="40"/>
    </row>
    <row r="164" spans="1:12" x14ac:dyDescent="0.25">
      <c r="A164" s="40"/>
      <c r="B164" s="40"/>
      <c r="C164" s="11">
        <v>2021</v>
      </c>
      <c r="D164" s="12">
        <f t="shared" si="38"/>
        <v>53.5</v>
      </c>
      <c r="E164" s="12">
        <f t="shared" si="39"/>
        <v>0</v>
      </c>
      <c r="F164" s="12">
        <f t="shared" si="39"/>
        <v>0</v>
      </c>
      <c r="G164" s="12">
        <f t="shared" si="39"/>
        <v>53.5</v>
      </c>
      <c r="H164" s="12">
        <f t="shared" si="39"/>
        <v>0</v>
      </c>
      <c r="I164" s="40"/>
      <c r="J164" s="40"/>
      <c r="K164" s="40"/>
      <c r="L164" s="40"/>
    </row>
    <row r="165" spans="1:12" x14ac:dyDescent="0.25">
      <c r="A165" s="40"/>
      <c r="B165" s="40"/>
      <c r="C165" s="11">
        <v>2022</v>
      </c>
      <c r="D165" s="12">
        <f t="shared" si="38"/>
        <v>21343.600000000002</v>
      </c>
      <c r="E165" s="12">
        <f t="shared" si="39"/>
        <v>15277.3</v>
      </c>
      <c r="F165" s="12">
        <f t="shared" si="39"/>
        <v>6066.1</v>
      </c>
      <c r="G165" s="12">
        <f t="shared" si="39"/>
        <v>0.2</v>
      </c>
      <c r="H165" s="12">
        <f t="shared" si="39"/>
        <v>0</v>
      </c>
      <c r="I165" s="40"/>
      <c r="J165" s="40"/>
      <c r="K165" s="40"/>
      <c r="L165" s="40"/>
    </row>
    <row r="166" spans="1:12" x14ac:dyDescent="0.25">
      <c r="A166" s="41"/>
      <c r="B166" s="41"/>
      <c r="C166" s="11">
        <v>2023</v>
      </c>
      <c r="D166" s="12">
        <f t="shared" si="38"/>
        <v>0</v>
      </c>
      <c r="E166" s="12">
        <f t="shared" si="39"/>
        <v>0</v>
      </c>
      <c r="F166" s="12">
        <f t="shared" si="39"/>
        <v>0</v>
      </c>
      <c r="G166" s="12">
        <f t="shared" si="39"/>
        <v>0</v>
      </c>
      <c r="H166" s="12">
        <f t="shared" si="39"/>
        <v>0</v>
      </c>
      <c r="I166" s="41"/>
      <c r="J166" s="41"/>
      <c r="K166" s="41"/>
      <c r="L166" s="41"/>
    </row>
    <row r="167" spans="1:12" ht="15" customHeight="1" x14ac:dyDescent="0.25">
      <c r="A167" s="43" t="s">
        <v>50</v>
      </c>
      <c r="B167" s="43" t="s">
        <v>51</v>
      </c>
      <c r="C167" s="13" t="s">
        <v>47</v>
      </c>
      <c r="D167" s="14">
        <f>SUM(E167:H167)</f>
        <v>49405.7</v>
      </c>
      <c r="E167" s="14">
        <f>SUM(E168:E173)</f>
        <v>40958.199999999997</v>
      </c>
      <c r="F167" s="14">
        <f t="shared" ref="F167:H167" si="40">SUM(F168:F173)</f>
        <v>7590.2000000000007</v>
      </c>
      <c r="G167" s="14">
        <f t="shared" si="40"/>
        <v>857.30000000000007</v>
      </c>
      <c r="H167" s="14">
        <f t="shared" si="40"/>
        <v>0</v>
      </c>
      <c r="I167" s="46" t="s">
        <v>19</v>
      </c>
      <c r="J167" s="15" t="s">
        <v>19</v>
      </c>
      <c r="K167" s="15" t="s">
        <v>19</v>
      </c>
      <c r="L167" s="15" t="s">
        <v>19</v>
      </c>
    </row>
    <row r="168" spans="1:12" x14ac:dyDescent="0.25">
      <c r="A168" s="44"/>
      <c r="B168" s="44"/>
      <c r="C168" s="13">
        <v>2018</v>
      </c>
      <c r="D168" s="14">
        <f t="shared" ref="D168:D172" si="41">SUM(E168:H168)</f>
        <v>0</v>
      </c>
      <c r="E168" s="17">
        <v>0</v>
      </c>
      <c r="F168" s="17">
        <v>0</v>
      </c>
      <c r="G168" s="17">
        <v>0</v>
      </c>
      <c r="H168" s="17">
        <v>0</v>
      </c>
      <c r="I168" s="47"/>
      <c r="J168" s="16">
        <v>44</v>
      </c>
      <c r="K168" s="16">
        <v>44</v>
      </c>
      <c r="L168" s="16">
        <v>100</v>
      </c>
    </row>
    <row r="169" spans="1:12" x14ac:dyDescent="0.25">
      <c r="A169" s="44"/>
      <c r="B169" s="44"/>
      <c r="C169" s="13">
        <v>2019</v>
      </c>
      <c r="D169" s="14">
        <f t="shared" si="41"/>
        <v>9868.5</v>
      </c>
      <c r="E169" s="17">
        <v>9421.2000000000007</v>
      </c>
      <c r="F169" s="17">
        <v>192.3</v>
      </c>
      <c r="G169" s="17">
        <v>255</v>
      </c>
      <c r="H169" s="17">
        <v>0</v>
      </c>
      <c r="I169" s="47"/>
      <c r="J169" s="16">
        <v>58</v>
      </c>
      <c r="K169" s="16">
        <v>58</v>
      </c>
      <c r="L169" s="16">
        <v>100</v>
      </c>
    </row>
    <row r="170" spans="1:12" x14ac:dyDescent="0.25">
      <c r="A170" s="44"/>
      <c r="B170" s="44"/>
      <c r="C170" s="13">
        <v>2020</v>
      </c>
      <c r="D170" s="14">
        <f t="shared" si="41"/>
        <v>18140.099999999999</v>
      </c>
      <c r="E170" s="17">
        <v>16259.7</v>
      </c>
      <c r="F170" s="17">
        <v>1331.8</v>
      </c>
      <c r="G170" s="17">
        <v>548.6</v>
      </c>
      <c r="H170" s="17">
        <v>0</v>
      </c>
      <c r="I170" s="47"/>
      <c r="J170" s="16">
        <v>65</v>
      </c>
      <c r="K170" s="16">
        <v>65</v>
      </c>
      <c r="L170" s="16">
        <v>100</v>
      </c>
    </row>
    <row r="171" spans="1:12" x14ac:dyDescent="0.25">
      <c r="A171" s="44"/>
      <c r="B171" s="44"/>
      <c r="C171" s="13">
        <v>2021</v>
      </c>
      <c r="D171" s="14">
        <f t="shared" si="41"/>
        <v>53.5</v>
      </c>
      <c r="E171" s="17">
        <v>0</v>
      </c>
      <c r="F171" s="17">
        <v>0</v>
      </c>
      <c r="G171" s="17">
        <v>53.5</v>
      </c>
      <c r="H171" s="17">
        <v>0</v>
      </c>
      <c r="I171" s="47"/>
      <c r="J171" s="16">
        <v>68</v>
      </c>
      <c r="K171" s="16">
        <v>68</v>
      </c>
      <c r="L171" s="16">
        <v>100</v>
      </c>
    </row>
    <row r="172" spans="1:12" x14ac:dyDescent="0.25">
      <c r="A172" s="44"/>
      <c r="B172" s="44"/>
      <c r="C172" s="13">
        <v>2022</v>
      </c>
      <c r="D172" s="17">
        <f t="shared" si="41"/>
        <v>21343.600000000002</v>
      </c>
      <c r="E172" s="17">
        <v>15277.3</v>
      </c>
      <c r="F172" s="17">
        <v>6066.1</v>
      </c>
      <c r="G172" s="17">
        <v>0.2</v>
      </c>
      <c r="H172" s="17">
        <v>0</v>
      </c>
      <c r="I172" s="47"/>
      <c r="J172" s="18">
        <v>72</v>
      </c>
      <c r="K172" s="18">
        <v>72</v>
      </c>
      <c r="L172" s="18">
        <v>100</v>
      </c>
    </row>
    <row r="173" spans="1:12" x14ac:dyDescent="0.25">
      <c r="A173" s="45"/>
      <c r="B173" s="45"/>
      <c r="C173" s="13">
        <v>2023</v>
      </c>
      <c r="D173" s="17"/>
      <c r="E173" s="17"/>
      <c r="F173" s="17"/>
      <c r="G173" s="17"/>
      <c r="H173" s="17"/>
      <c r="I173" s="48"/>
      <c r="J173" s="18">
        <v>87</v>
      </c>
      <c r="K173" s="18">
        <v>87</v>
      </c>
      <c r="L173" s="18">
        <v>100</v>
      </c>
    </row>
    <row r="174" spans="1:12" ht="15" customHeight="1" x14ac:dyDescent="0.25">
      <c r="A174" s="39" t="s">
        <v>52</v>
      </c>
      <c r="B174" s="39" t="s">
        <v>53</v>
      </c>
      <c r="C174" s="11" t="s">
        <v>47</v>
      </c>
      <c r="D174" s="12">
        <f>SUM(D175:D180)</f>
        <v>193837.69999999998</v>
      </c>
      <c r="E174" s="12">
        <f>SUM(E175:E180)</f>
        <v>137385.1</v>
      </c>
      <c r="F174" s="12">
        <f t="shared" ref="F174:H174" si="42">SUM(F175:F180)</f>
        <v>31357.1</v>
      </c>
      <c r="G174" s="12">
        <f t="shared" si="42"/>
        <v>25095.5</v>
      </c>
      <c r="H174" s="12">
        <f t="shared" si="42"/>
        <v>0</v>
      </c>
      <c r="I174" s="39" t="s">
        <v>30</v>
      </c>
      <c r="J174" s="39" t="s">
        <v>30</v>
      </c>
      <c r="K174" s="39" t="s">
        <v>30</v>
      </c>
      <c r="L174" s="39" t="s">
        <v>30</v>
      </c>
    </row>
    <row r="175" spans="1:12" x14ac:dyDescent="0.25">
      <c r="A175" s="40"/>
      <c r="B175" s="40"/>
      <c r="C175" s="11">
        <v>2018</v>
      </c>
      <c r="D175" s="12">
        <f t="shared" ref="D175:D180" si="43">SUM(E175:H175)</f>
        <v>14616.8</v>
      </c>
      <c r="E175" s="12">
        <f t="shared" ref="E175:H180" si="44">E182+E189</f>
        <v>11361.8</v>
      </c>
      <c r="F175" s="12">
        <f t="shared" si="44"/>
        <v>2005</v>
      </c>
      <c r="G175" s="12">
        <f t="shared" si="44"/>
        <v>1250</v>
      </c>
      <c r="H175" s="12">
        <f t="shared" si="44"/>
        <v>0</v>
      </c>
      <c r="I175" s="40"/>
      <c r="J175" s="40"/>
      <c r="K175" s="40"/>
      <c r="L175" s="40"/>
    </row>
    <row r="176" spans="1:12" x14ac:dyDescent="0.25">
      <c r="A176" s="40"/>
      <c r="B176" s="40"/>
      <c r="C176" s="11">
        <v>2019</v>
      </c>
      <c r="D176" s="12">
        <f t="shared" si="43"/>
        <v>202.7</v>
      </c>
      <c r="E176" s="12">
        <f t="shared" si="44"/>
        <v>0</v>
      </c>
      <c r="F176" s="12">
        <f t="shared" si="44"/>
        <v>0</v>
      </c>
      <c r="G176" s="12">
        <f t="shared" si="44"/>
        <v>202.7</v>
      </c>
      <c r="H176" s="12">
        <f t="shared" si="44"/>
        <v>0</v>
      </c>
      <c r="I176" s="40"/>
      <c r="J176" s="40"/>
      <c r="K176" s="40"/>
      <c r="L176" s="40"/>
    </row>
    <row r="177" spans="1:12" x14ac:dyDescent="0.25">
      <c r="A177" s="40"/>
      <c r="B177" s="40"/>
      <c r="C177" s="11">
        <v>2020</v>
      </c>
      <c r="D177" s="12">
        <f t="shared" si="43"/>
        <v>23140.400000000001</v>
      </c>
      <c r="E177" s="12">
        <f t="shared" si="44"/>
        <v>18031.8</v>
      </c>
      <c r="F177" s="12">
        <f t="shared" si="44"/>
        <v>368</v>
      </c>
      <c r="G177" s="12">
        <f t="shared" si="44"/>
        <v>4740.6000000000004</v>
      </c>
      <c r="H177" s="12">
        <f t="shared" si="44"/>
        <v>0</v>
      </c>
      <c r="I177" s="40"/>
      <c r="J177" s="40"/>
      <c r="K177" s="40"/>
      <c r="L177" s="40"/>
    </row>
    <row r="178" spans="1:12" x14ac:dyDescent="0.25">
      <c r="A178" s="40"/>
      <c r="B178" s="40"/>
      <c r="C178" s="11">
        <v>2021</v>
      </c>
      <c r="D178" s="12">
        <f t="shared" si="43"/>
        <v>110135.1</v>
      </c>
      <c r="E178" s="12">
        <f t="shared" si="44"/>
        <v>87637.8</v>
      </c>
      <c r="F178" s="12">
        <f t="shared" si="44"/>
        <v>19391.5</v>
      </c>
      <c r="G178" s="12">
        <f t="shared" si="44"/>
        <v>3105.8</v>
      </c>
      <c r="H178" s="12">
        <f t="shared" si="44"/>
        <v>0</v>
      </c>
      <c r="I178" s="40"/>
      <c r="J178" s="40"/>
      <c r="K178" s="40"/>
      <c r="L178" s="40"/>
    </row>
    <row r="179" spans="1:12" x14ac:dyDescent="0.25">
      <c r="A179" s="40"/>
      <c r="B179" s="40"/>
      <c r="C179" s="11">
        <v>2022</v>
      </c>
      <c r="D179" s="12">
        <f t="shared" si="43"/>
        <v>34728.800000000003</v>
      </c>
      <c r="E179" s="12">
        <f t="shared" si="44"/>
        <v>18848.2</v>
      </c>
      <c r="F179" s="12">
        <f t="shared" si="44"/>
        <v>224.6</v>
      </c>
      <c r="G179" s="12">
        <f t="shared" si="44"/>
        <v>15656</v>
      </c>
      <c r="H179" s="12">
        <f t="shared" si="44"/>
        <v>0</v>
      </c>
      <c r="I179" s="40"/>
      <c r="J179" s="40"/>
      <c r="K179" s="40"/>
      <c r="L179" s="40"/>
    </row>
    <row r="180" spans="1:12" x14ac:dyDescent="0.25">
      <c r="A180" s="41"/>
      <c r="B180" s="41"/>
      <c r="C180" s="11">
        <v>2023</v>
      </c>
      <c r="D180" s="12">
        <f t="shared" si="43"/>
        <v>11013.9</v>
      </c>
      <c r="E180" s="12">
        <f t="shared" si="44"/>
        <v>1505.5</v>
      </c>
      <c r="F180" s="12">
        <f t="shared" si="44"/>
        <v>9368</v>
      </c>
      <c r="G180" s="12">
        <f t="shared" si="44"/>
        <v>140.4</v>
      </c>
      <c r="H180" s="12">
        <f t="shared" si="44"/>
        <v>0</v>
      </c>
      <c r="I180" s="41"/>
      <c r="J180" s="41"/>
      <c r="K180" s="41"/>
      <c r="L180" s="41"/>
    </row>
    <row r="181" spans="1:12" ht="14.25" customHeight="1" x14ac:dyDescent="0.25">
      <c r="A181" s="43" t="s">
        <v>54</v>
      </c>
      <c r="B181" s="43" t="s">
        <v>55</v>
      </c>
      <c r="C181" s="13" t="s">
        <v>47</v>
      </c>
      <c r="D181" s="14">
        <f>SUM(E181:H181)</f>
        <v>84185.8</v>
      </c>
      <c r="E181" s="14">
        <f>SUM(E182:E187)</f>
        <v>55879.600000000006</v>
      </c>
      <c r="F181" s="14">
        <f t="shared" ref="F181:H181" si="45">SUM(F182:F187)</f>
        <v>6045.1</v>
      </c>
      <c r="G181" s="14">
        <f t="shared" si="45"/>
        <v>22261.1</v>
      </c>
      <c r="H181" s="14">
        <f t="shared" si="45"/>
        <v>0</v>
      </c>
      <c r="I181" s="15" t="s">
        <v>19</v>
      </c>
      <c r="J181" s="15" t="s">
        <v>19</v>
      </c>
      <c r="K181" s="15" t="s">
        <v>19</v>
      </c>
      <c r="L181" s="15" t="s">
        <v>19</v>
      </c>
    </row>
    <row r="182" spans="1:12" ht="14.25" customHeight="1" x14ac:dyDescent="0.25">
      <c r="A182" s="44"/>
      <c r="B182" s="44"/>
      <c r="C182" s="13">
        <v>2018</v>
      </c>
      <c r="D182" s="14">
        <f t="shared" ref="D182:D187" si="46">SUM(E182:H182)</f>
        <v>14616.8</v>
      </c>
      <c r="E182" s="17">
        <v>11361.8</v>
      </c>
      <c r="F182" s="17">
        <v>2005</v>
      </c>
      <c r="G182" s="17">
        <v>1250</v>
      </c>
      <c r="H182" s="17">
        <v>0</v>
      </c>
      <c r="I182" s="46" t="s">
        <v>56</v>
      </c>
      <c r="J182" s="16">
        <v>50</v>
      </c>
      <c r="K182" s="16">
        <v>50</v>
      </c>
      <c r="L182" s="16">
        <v>100</v>
      </c>
    </row>
    <row r="183" spans="1:12" ht="14.25" customHeight="1" x14ac:dyDescent="0.25">
      <c r="A183" s="44"/>
      <c r="B183" s="44"/>
      <c r="C183" s="13">
        <v>2019</v>
      </c>
      <c r="D183" s="14">
        <f t="shared" si="46"/>
        <v>202.7</v>
      </c>
      <c r="E183" s="17">
        <v>0</v>
      </c>
      <c r="F183" s="17">
        <v>0</v>
      </c>
      <c r="G183" s="17">
        <v>202.7</v>
      </c>
      <c r="H183" s="17">
        <v>0</v>
      </c>
      <c r="I183" s="47"/>
      <c r="J183" s="16">
        <v>94</v>
      </c>
      <c r="K183" s="16">
        <v>94</v>
      </c>
      <c r="L183" s="16">
        <v>100</v>
      </c>
    </row>
    <row r="184" spans="1:12" ht="14.25" customHeight="1" x14ac:dyDescent="0.25">
      <c r="A184" s="44"/>
      <c r="B184" s="44"/>
      <c r="C184" s="13">
        <v>2020</v>
      </c>
      <c r="D184" s="14">
        <f t="shared" si="46"/>
        <v>23140.400000000001</v>
      </c>
      <c r="E184" s="17">
        <v>18031.8</v>
      </c>
      <c r="F184" s="17">
        <v>368</v>
      </c>
      <c r="G184" s="17">
        <v>4740.6000000000004</v>
      </c>
      <c r="H184" s="17">
        <v>0</v>
      </c>
      <c r="I184" s="47"/>
      <c r="J184" s="16">
        <v>95</v>
      </c>
      <c r="K184" s="16">
        <v>95</v>
      </c>
      <c r="L184" s="16">
        <v>100</v>
      </c>
    </row>
    <row r="185" spans="1:12" ht="14.25" customHeight="1" x14ac:dyDescent="0.25">
      <c r="A185" s="44"/>
      <c r="B185" s="44"/>
      <c r="C185" s="13">
        <v>2021</v>
      </c>
      <c r="D185" s="14">
        <f t="shared" si="46"/>
        <v>11401.099999999999</v>
      </c>
      <c r="E185" s="17">
        <v>7637.8</v>
      </c>
      <c r="F185" s="17">
        <v>3391.5</v>
      </c>
      <c r="G185" s="17">
        <v>371.8</v>
      </c>
      <c r="H185" s="17">
        <v>0</v>
      </c>
      <c r="I185" s="47"/>
      <c r="J185" s="16">
        <v>96</v>
      </c>
      <c r="K185" s="16">
        <v>96</v>
      </c>
      <c r="L185" s="16">
        <v>100</v>
      </c>
    </row>
    <row r="186" spans="1:12" ht="14.25" customHeight="1" x14ac:dyDescent="0.25">
      <c r="A186" s="44"/>
      <c r="B186" s="44"/>
      <c r="C186" s="13">
        <v>2022</v>
      </c>
      <c r="D186" s="17">
        <f t="shared" si="46"/>
        <v>34728.800000000003</v>
      </c>
      <c r="E186" s="17">
        <v>18848.2</v>
      </c>
      <c r="F186" s="17">
        <v>224.6</v>
      </c>
      <c r="G186" s="17">
        <v>15656</v>
      </c>
      <c r="H186" s="17">
        <v>0</v>
      </c>
      <c r="I186" s="47"/>
      <c r="J186" s="16">
        <v>97</v>
      </c>
      <c r="K186" s="16">
        <v>97</v>
      </c>
      <c r="L186" s="16">
        <v>100</v>
      </c>
    </row>
    <row r="187" spans="1:12" ht="14.25" customHeight="1" x14ac:dyDescent="0.25">
      <c r="A187" s="45"/>
      <c r="B187" s="45"/>
      <c r="C187" s="13">
        <v>2023</v>
      </c>
      <c r="D187" s="17">
        <f t="shared" si="46"/>
        <v>96</v>
      </c>
      <c r="E187" s="17"/>
      <c r="F187" s="17">
        <v>56</v>
      </c>
      <c r="G187" s="17">
        <v>40</v>
      </c>
      <c r="H187" s="17"/>
      <c r="I187" s="48"/>
      <c r="J187" s="16">
        <v>97</v>
      </c>
      <c r="K187" s="16">
        <v>97</v>
      </c>
      <c r="L187" s="16">
        <v>100</v>
      </c>
    </row>
    <row r="188" spans="1:12" ht="15" customHeight="1" x14ac:dyDescent="0.25">
      <c r="A188" s="43" t="s">
        <v>57</v>
      </c>
      <c r="B188" s="43" t="s">
        <v>58</v>
      </c>
      <c r="C188" s="13" t="s">
        <v>47</v>
      </c>
      <c r="D188" s="14">
        <f>SUM(E188:H188)</f>
        <v>109651.9</v>
      </c>
      <c r="E188" s="14">
        <f>SUM(E189:E194)</f>
        <v>81505.5</v>
      </c>
      <c r="F188" s="14">
        <f t="shared" ref="F188:H188" si="47">SUM(F189:F194)</f>
        <v>25312</v>
      </c>
      <c r="G188" s="14">
        <f t="shared" si="47"/>
        <v>2834.4</v>
      </c>
      <c r="H188" s="14">
        <f t="shared" si="47"/>
        <v>0</v>
      </c>
      <c r="I188" s="15" t="s">
        <v>19</v>
      </c>
      <c r="J188" s="15" t="s">
        <v>19</v>
      </c>
      <c r="K188" s="15" t="s">
        <v>19</v>
      </c>
      <c r="L188" s="15" t="s">
        <v>19</v>
      </c>
    </row>
    <row r="189" spans="1:12" ht="18" customHeight="1" x14ac:dyDescent="0.25">
      <c r="A189" s="44"/>
      <c r="B189" s="44"/>
      <c r="C189" s="13">
        <v>2018</v>
      </c>
      <c r="D189" s="14">
        <f t="shared" ref="D189:D194" si="48">SUM(E189:H189)</f>
        <v>0</v>
      </c>
      <c r="E189" s="17">
        <v>0</v>
      </c>
      <c r="F189" s="17">
        <v>0</v>
      </c>
      <c r="G189" s="17">
        <v>0</v>
      </c>
      <c r="H189" s="17">
        <v>0</v>
      </c>
      <c r="I189" s="46" t="s">
        <v>59</v>
      </c>
      <c r="J189" s="16">
        <v>50</v>
      </c>
      <c r="K189" s="16">
        <v>50</v>
      </c>
      <c r="L189" s="16">
        <v>100</v>
      </c>
    </row>
    <row r="190" spans="1:12" x14ac:dyDescent="0.25">
      <c r="A190" s="44"/>
      <c r="B190" s="44"/>
      <c r="C190" s="13">
        <v>2019</v>
      </c>
      <c r="D190" s="14">
        <f t="shared" si="48"/>
        <v>0</v>
      </c>
      <c r="E190" s="17">
        <v>0</v>
      </c>
      <c r="F190" s="17">
        <v>0</v>
      </c>
      <c r="G190" s="17">
        <v>0</v>
      </c>
      <c r="H190" s="17">
        <v>0</v>
      </c>
      <c r="I190" s="47"/>
      <c r="J190" s="16">
        <v>94</v>
      </c>
      <c r="K190" s="16">
        <v>94</v>
      </c>
      <c r="L190" s="16">
        <v>100</v>
      </c>
    </row>
    <row r="191" spans="1:12" x14ac:dyDescent="0.25">
      <c r="A191" s="44"/>
      <c r="B191" s="44"/>
      <c r="C191" s="13">
        <v>2020</v>
      </c>
      <c r="D191" s="14">
        <f t="shared" si="48"/>
        <v>0</v>
      </c>
      <c r="E191" s="17">
        <v>0</v>
      </c>
      <c r="F191" s="17">
        <v>0</v>
      </c>
      <c r="G191" s="17">
        <v>0</v>
      </c>
      <c r="H191" s="17">
        <v>0</v>
      </c>
      <c r="I191" s="47"/>
      <c r="J191" s="16">
        <v>95</v>
      </c>
      <c r="K191" s="16">
        <v>95</v>
      </c>
      <c r="L191" s="16">
        <v>100</v>
      </c>
    </row>
    <row r="192" spans="1:12" x14ac:dyDescent="0.25">
      <c r="A192" s="44"/>
      <c r="B192" s="44"/>
      <c r="C192" s="13">
        <v>2021</v>
      </c>
      <c r="D192" s="14">
        <f t="shared" si="48"/>
        <v>98734</v>
      </c>
      <c r="E192" s="17">
        <v>80000</v>
      </c>
      <c r="F192" s="17">
        <v>16000</v>
      </c>
      <c r="G192" s="17">
        <v>2734</v>
      </c>
      <c r="H192" s="17">
        <v>0</v>
      </c>
      <c r="I192" s="47"/>
      <c r="J192" s="16">
        <v>96</v>
      </c>
      <c r="K192" s="16">
        <v>96</v>
      </c>
      <c r="L192" s="16">
        <v>100</v>
      </c>
    </row>
    <row r="193" spans="1:12" x14ac:dyDescent="0.25">
      <c r="A193" s="44"/>
      <c r="B193" s="44"/>
      <c r="C193" s="13">
        <v>2022</v>
      </c>
      <c r="D193" s="14">
        <f t="shared" si="48"/>
        <v>0</v>
      </c>
      <c r="E193" s="17">
        <v>0</v>
      </c>
      <c r="F193" s="17">
        <v>0</v>
      </c>
      <c r="G193" s="17">
        <v>0</v>
      </c>
      <c r="H193" s="17">
        <v>0</v>
      </c>
      <c r="I193" s="47"/>
      <c r="J193" s="18">
        <v>97</v>
      </c>
      <c r="K193" s="18">
        <v>97</v>
      </c>
      <c r="L193" s="18">
        <v>100</v>
      </c>
    </row>
    <row r="194" spans="1:12" x14ac:dyDescent="0.25">
      <c r="A194" s="45"/>
      <c r="B194" s="45"/>
      <c r="C194" s="13">
        <v>2023</v>
      </c>
      <c r="D194" s="17">
        <f t="shared" si="48"/>
        <v>10917.9</v>
      </c>
      <c r="E194" s="17">
        <v>1505.5</v>
      </c>
      <c r="F194" s="17">
        <v>9312</v>
      </c>
      <c r="G194" s="17">
        <v>100.4</v>
      </c>
      <c r="H194" s="17"/>
      <c r="I194" s="48"/>
      <c r="J194" s="18">
        <v>97</v>
      </c>
      <c r="K194" s="18">
        <v>97</v>
      </c>
      <c r="L194" s="18">
        <v>100</v>
      </c>
    </row>
    <row r="195" spans="1:12" x14ac:dyDescent="0.25">
      <c r="A195" s="39" t="s">
        <v>60</v>
      </c>
      <c r="B195" s="39" t="s">
        <v>61</v>
      </c>
      <c r="C195" s="11" t="s">
        <v>47</v>
      </c>
      <c r="D195" s="12">
        <f>SUM(D196:D201)</f>
        <v>12399.9</v>
      </c>
      <c r="E195" s="12">
        <f>SUM(E196:E201)</f>
        <v>0</v>
      </c>
      <c r="F195" s="12">
        <f t="shared" ref="F195:H195" si="49">SUM(F196:F201)</f>
        <v>6971.8</v>
      </c>
      <c r="G195" s="12">
        <f t="shared" si="49"/>
        <v>5428.1</v>
      </c>
      <c r="H195" s="12">
        <f t="shared" si="49"/>
        <v>0</v>
      </c>
      <c r="I195" s="39" t="s">
        <v>30</v>
      </c>
      <c r="J195" s="39" t="s">
        <v>30</v>
      </c>
      <c r="K195" s="39" t="s">
        <v>30</v>
      </c>
      <c r="L195" s="39" t="s">
        <v>30</v>
      </c>
    </row>
    <row r="196" spans="1:12" x14ac:dyDescent="0.25">
      <c r="A196" s="40"/>
      <c r="B196" s="40"/>
      <c r="C196" s="11">
        <v>2018</v>
      </c>
      <c r="D196" s="12">
        <f t="shared" ref="D196:D201" si="50">SUM(E196:H196)</f>
        <v>0</v>
      </c>
      <c r="E196" s="12">
        <f t="shared" ref="E196:H201" si="51">E203</f>
        <v>0</v>
      </c>
      <c r="F196" s="12">
        <f t="shared" si="51"/>
        <v>0</v>
      </c>
      <c r="G196" s="12">
        <f t="shared" si="51"/>
        <v>0</v>
      </c>
      <c r="H196" s="12">
        <f t="shared" si="51"/>
        <v>0</v>
      </c>
      <c r="I196" s="40"/>
      <c r="J196" s="40"/>
      <c r="K196" s="40"/>
      <c r="L196" s="40"/>
    </row>
    <row r="197" spans="1:12" x14ac:dyDescent="0.25">
      <c r="A197" s="40"/>
      <c r="B197" s="40"/>
      <c r="C197" s="11">
        <v>2019</v>
      </c>
      <c r="D197" s="12">
        <f t="shared" si="50"/>
        <v>10755.6</v>
      </c>
      <c r="E197" s="12">
        <f t="shared" si="51"/>
        <v>0</v>
      </c>
      <c r="F197" s="12">
        <f t="shared" si="51"/>
        <v>6971.8</v>
      </c>
      <c r="G197" s="12">
        <f t="shared" si="51"/>
        <v>3783.8</v>
      </c>
      <c r="H197" s="12">
        <f t="shared" si="51"/>
        <v>0</v>
      </c>
      <c r="I197" s="40"/>
      <c r="J197" s="40"/>
      <c r="K197" s="40"/>
      <c r="L197" s="40"/>
    </row>
    <row r="198" spans="1:12" x14ac:dyDescent="0.25">
      <c r="A198" s="40"/>
      <c r="B198" s="40"/>
      <c r="C198" s="11">
        <v>2020</v>
      </c>
      <c r="D198" s="12">
        <f t="shared" si="50"/>
        <v>0</v>
      </c>
      <c r="E198" s="12">
        <f t="shared" si="51"/>
        <v>0</v>
      </c>
      <c r="F198" s="12">
        <f t="shared" si="51"/>
        <v>0</v>
      </c>
      <c r="G198" s="12">
        <f t="shared" si="51"/>
        <v>0</v>
      </c>
      <c r="H198" s="12">
        <f t="shared" si="51"/>
        <v>0</v>
      </c>
      <c r="I198" s="40"/>
      <c r="J198" s="40"/>
      <c r="K198" s="40"/>
      <c r="L198" s="40"/>
    </row>
    <row r="199" spans="1:12" x14ac:dyDescent="0.25">
      <c r="A199" s="40"/>
      <c r="B199" s="40"/>
      <c r="C199" s="11">
        <v>2021</v>
      </c>
      <c r="D199" s="12">
        <f t="shared" si="50"/>
        <v>0</v>
      </c>
      <c r="E199" s="12">
        <f t="shared" si="51"/>
        <v>0</v>
      </c>
      <c r="F199" s="12">
        <f t="shared" si="51"/>
        <v>0</v>
      </c>
      <c r="G199" s="12">
        <f t="shared" si="51"/>
        <v>0</v>
      </c>
      <c r="H199" s="12">
        <f t="shared" si="51"/>
        <v>0</v>
      </c>
      <c r="I199" s="40"/>
      <c r="J199" s="40"/>
      <c r="K199" s="40"/>
      <c r="L199" s="40"/>
    </row>
    <row r="200" spans="1:12" x14ac:dyDescent="0.25">
      <c r="A200" s="40"/>
      <c r="B200" s="40"/>
      <c r="C200" s="11">
        <v>2022</v>
      </c>
      <c r="D200" s="12">
        <f t="shared" si="50"/>
        <v>0</v>
      </c>
      <c r="E200" s="12">
        <f t="shared" si="51"/>
        <v>0</v>
      </c>
      <c r="F200" s="12">
        <f t="shared" si="51"/>
        <v>0</v>
      </c>
      <c r="G200" s="12">
        <f t="shared" si="51"/>
        <v>0</v>
      </c>
      <c r="H200" s="12">
        <f t="shared" si="51"/>
        <v>0</v>
      </c>
      <c r="I200" s="40"/>
      <c r="J200" s="40"/>
      <c r="K200" s="40"/>
      <c r="L200" s="40"/>
    </row>
    <row r="201" spans="1:12" x14ac:dyDescent="0.25">
      <c r="A201" s="41"/>
      <c r="B201" s="41"/>
      <c r="C201" s="11">
        <v>2023</v>
      </c>
      <c r="D201" s="12">
        <f t="shared" si="50"/>
        <v>1644.3</v>
      </c>
      <c r="E201" s="12">
        <f t="shared" si="51"/>
        <v>0</v>
      </c>
      <c r="F201" s="12">
        <f t="shared" si="51"/>
        <v>0</v>
      </c>
      <c r="G201" s="12">
        <f t="shared" si="51"/>
        <v>1644.3</v>
      </c>
      <c r="H201" s="12">
        <f t="shared" si="51"/>
        <v>0</v>
      </c>
      <c r="I201" s="41"/>
      <c r="J201" s="41"/>
      <c r="K201" s="41"/>
      <c r="L201" s="41"/>
    </row>
    <row r="202" spans="1:12" ht="15" customHeight="1" x14ac:dyDescent="0.25">
      <c r="A202" s="43" t="s">
        <v>62</v>
      </c>
      <c r="B202" s="43" t="s">
        <v>63</v>
      </c>
      <c r="C202" s="13" t="s">
        <v>47</v>
      </c>
      <c r="D202" s="14">
        <f>SUM(E202:H202)</f>
        <v>12399.900000000001</v>
      </c>
      <c r="E202" s="14">
        <f>SUM(E203:E208)</f>
        <v>0</v>
      </c>
      <c r="F202" s="14">
        <f>SUM(F203:F208)</f>
        <v>6971.8</v>
      </c>
      <c r="G202" s="14">
        <f>SUM(G203:G208)</f>
        <v>5428.1</v>
      </c>
      <c r="H202" s="14">
        <f>SUM(H203:H208)</f>
        <v>0</v>
      </c>
      <c r="I202" s="25" t="s">
        <v>19</v>
      </c>
      <c r="J202" s="25" t="s">
        <v>19</v>
      </c>
      <c r="K202" s="25" t="s">
        <v>19</v>
      </c>
      <c r="L202" s="25" t="s">
        <v>19</v>
      </c>
    </row>
    <row r="203" spans="1:12" ht="21" customHeight="1" x14ac:dyDescent="0.25">
      <c r="A203" s="44"/>
      <c r="B203" s="44"/>
      <c r="C203" s="13">
        <v>2018</v>
      </c>
      <c r="D203" s="14">
        <f t="shared" ref="D203:D208" si="52">SUM(E203:H203)</f>
        <v>0</v>
      </c>
      <c r="E203" s="17">
        <v>0</v>
      </c>
      <c r="F203" s="17">
        <v>0</v>
      </c>
      <c r="G203" s="17">
        <v>0</v>
      </c>
      <c r="H203" s="17">
        <v>0</v>
      </c>
      <c r="I203" s="46" t="s">
        <v>64</v>
      </c>
      <c r="J203" s="16">
        <v>18</v>
      </c>
      <c r="K203" s="16">
        <v>18</v>
      </c>
      <c r="L203" s="16">
        <v>100</v>
      </c>
    </row>
    <row r="204" spans="1:12" x14ac:dyDescent="0.25">
      <c r="A204" s="44"/>
      <c r="B204" s="44"/>
      <c r="C204" s="13">
        <v>2019</v>
      </c>
      <c r="D204" s="14">
        <f t="shared" si="52"/>
        <v>10755.6</v>
      </c>
      <c r="E204" s="17">
        <v>0</v>
      </c>
      <c r="F204" s="17">
        <v>6971.8</v>
      </c>
      <c r="G204" s="17">
        <v>3783.8</v>
      </c>
      <c r="H204" s="17">
        <v>0</v>
      </c>
      <c r="I204" s="47"/>
      <c r="J204" s="16">
        <v>21</v>
      </c>
      <c r="K204" s="16">
        <v>21</v>
      </c>
      <c r="L204" s="16">
        <v>100</v>
      </c>
    </row>
    <row r="205" spans="1:12" x14ac:dyDescent="0.25">
      <c r="A205" s="44"/>
      <c r="B205" s="44"/>
      <c r="C205" s="13">
        <v>2020</v>
      </c>
      <c r="D205" s="14">
        <f t="shared" si="52"/>
        <v>0</v>
      </c>
      <c r="E205" s="17">
        <v>0</v>
      </c>
      <c r="F205" s="17">
        <v>0</v>
      </c>
      <c r="G205" s="17">
        <v>0</v>
      </c>
      <c r="H205" s="17">
        <v>0</v>
      </c>
      <c r="I205" s="47"/>
      <c r="J205" s="16">
        <v>23</v>
      </c>
      <c r="K205" s="16">
        <v>23</v>
      </c>
      <c r="L205" s="16">
        <v>100</v>
      </c>
    </row>
    <row r="206" spans="1:12" x14ac:dyDescent="0.25">
      <c r="A206" s="44"/>
      <c r="B206" s="44"/>
      <c r="C206" s="13">
        <v>2021</v>
      </c>
      <c r="D206" s="14">
        <f t="shared" si="52"/>
        <v>0</v>
      </c>
      <c r="E206" s="17">
        <v>0</v>
      </c>
      <c r="F206" s="17">
        <v>0</v>
      </c>
      <c r="G206" s="17">
        <v>0</v>
      </c>
      <c r="H206" s="17">
        <v>0</v>
      </c>
      <c r="I206" s="47"/>
      <c r="J206" s="16">
        <v>26</v>
      </c>
      <c r="K206" s="16">
        <v>26</v>
      </c>
      <c r="L206" s="16">
        <v>100</v>
      </c>
    </row>
    <row r="207" spans="1:12" x14ac:dyDescent="0.25">
      <c r="A207" s="44"/>
      <c r="B207" s="44"/>
      <c r="C207" s="13">
        <v>2022</v>
      </c>
      <c r="D207" s="14">
        <f t="shared" si="52"/>
        <v>0</v>
      </c>
      <c r="E207" s="17">
        <v>0</v>
      </c>
      <c r="F207" s="17">
        <v>0</v>
      </c>
      <c r="G207" s="17">
        <v>0</v>
      </c>
      <c r="H207" s="17">
        <v>0</v>
      </c>
      <c r="I207" s="47"/>
      <c r="J207" s="18">
        <v>29</v>
      </c>
      <c r="K207" s="18">
        <v>29</v>
      </c>
      <c r="L207" s="18">
        <v>100</v>
      </c>
    </row>
    <row r="208" spans="1:12" x14ac:dyDescent="0.25">
      <c r="A208" s="45"/>
      <c r="B208" s="45"/>
      <c r="C208" s="13">
        <v>2023</v>
      </c>
      <c r="D208" s="17">
        <f t="shared" si="52"/>
        <v>1644.3</v>
      </c>
      <c r="E208" s="17"/>
      <c r="F208" s="17"/>
      <c r="G208" s="17">
        <v>1644.3</v>
      </c>
      <c r="H208" s="17"/>
      <c r="I208" s="48"/>
      <c r="J208" s="18">
        <v>31</v>
      </c>
      <c r="K208" s="18">
        <v>31</v>
      </c>
      <c r="L208" s="18">
        <v>100</v>
      </c>
    </row>
    <row r="209" spans="1:12" x14ac:dyDescent="0.25">
      <c r="A209" s="49" t="s">
        <v>65</v>
      </c>
      <c r="B209" s="49" t="s">
        <v>66</v>
      </c>
      <c r="C209" s="9" t="s">
        <v>18</v>
      </c>
      <c r="D209" s="10">
        <f>SUM(E209:H209)</f>
        <v>1874131.8</v>
      </c>
      <c r="E209" s="10">
        <f>SUM(E210:E218)</f>
        <v>866562.4</v>
      </c>
      <c r="F209" s="10">
        <f t="shared" ref="F209:H209" si="53">SUM(F210:F218)</f>
        <v>404438.7</v>
      </c>
      <c r="G209" s="10">
        <f t="shared" si="53"/>
        <v>603130.69999999995</v>
      </c>
      <c r="H209" s="10">
        <f t="shared" si="53"/>
        <v>0</v>
      </c>
      <c r="I209" s="49" t="s">
        <v>30</v>
      </c>
      <c r="J209" s="49" t="s">
        <v>30</v>
      </c>
      <c r="K209" s="49" t="s">
        <v>30</v>
      </c>
      <c r="L209" s="49" t="s">
        <v>30</v>
      </c>
    </row>
    <row r="210" spans="1:12" x14ac:dyDescent="0.25">
      <c r="A210" s="50"/>
      <c r="B210" s="50"/>
      <c r="C210" s="9">
        <v>2014</v>
      </c>
      <c r="D210" s="10">
        <f t="shared" ref="D210:H219" si="54">D221+D309+D397</f>
        <v>83543</v>
      </c>
      <c r="E210" s="10">
        <f t="shared" si="54"/>
        <v>0</v>
      </c>
      <c r="F210" s="10">
        <f t="shared" si="54"/>
        <v>2409</v>
      </c>
      <c r="G210" s="10">
        <f t="shared" si="54"/>
        <v>81134</v>
      </c>
      <c r="H210" s="10">
        <f t="shared" si="54"/>
        <v>0</v>
      </c>
      <c r="I210" s="50"/>
      <c r="J210" s="50"/>
      <c r="K210" s="50"/>
      <c r="L210" s="50"/>
    </row>
    <row r="211" spans="1:12" x14ac:dyDescent="0.25">
      <c r="A211" s="50"/>
      <c r="B211" s="50"/>
      <c r="C211" s="9">
        <v>2015</v>
      </c>
      <c r="D211" s="10">
        <f t="shared" si="54"/>
        <v>560808.69999999995</v>
      </c>
      <c r="E211" s="10">
        <f t="shared" si="54"/>
        <v>496562.4</v>
      </c>
      <c r="F211" s="10">
        <f t="shared" si="54"/>
        <v>0</v>
      </c>
      <c r="G211" s="10">
        <f t="shared" si="54"/>
        <v>64246.3</v>
      </c>
      <c r="H211" s="10">
        <f t="shared" si="54"/>
        <v>0</v>
      </c>
      <c r="I211" s="50"/>
      <c r="J211" s="50"/>
      <c r="K211" s="50"/>
      <c r="L211" s="50"/>
    </row>
    <row r="212" spans="1:12" x14ac:dyDescent="0.25">
      <c r="A212" s="50"/>
      <c r="B212" s="50"/>
      <c r="C212" s="9">
        <v>2016</v>
      </c>
      <c r="D212" s="10">
        <f t="shared" si="54"/>
        <v>490068.39999999997</v>
      </c>
      <c r="E212" s="10">
        <f t="shared" si="54"/>
        <v>370000</v>
      </c>
      <c r="F212" s="10">
        <f t="shared" si="54"/>
        <v>49093</v>
      </c>
      <c r="G212" s="10">
        <f t="shared" si="54"/>
        <v>70975.400000000009</v>
      </c>
      <c r="H212" s="10">
        <f t="shared" si="54"/>
        <v>0</v>
      </c>
      <c r="I212" s="50"/>
      <c r="J212" s="50"/>
      <c r="K212" s="50"/>
      <c r="L212" s="50"/>
    </row>
    <row r="213" spans="1:12" x14ac:dyDescent="0.25">
      <c r="A213" s="50"/>
      <c r="B213" s="50"/>
      <c r="C213" s="9">
        <v>2017</v>
      </c>
      <c r="D213" s="10">
        <f t="shared" si="54"/>
        <v>107769.1</v>
      </c>
      <c r="E213" s="10">
        <f t="shared" si="54"/>
        <v>0</v>
      </c>
      <c r="F213" s="10">
        <f t="shared" si="54"/>
        <v>53084.200000000004</v>
      </c>
      <c r="G213" s="10">
        <f t="shared" si="54"/>
        <v>54684.899999999994</v>
      </c>
      <c r="H213" s="10">
        <f t="shared" si="54"/>
        <v>0</v>
      </c>
      <c r="I213" s="50"/>
      <c r="J213" s="50"/>
      <c r="K213" s="50"/>
      <c r="L213" s="50"/>
    </row>
    <row r="214" spans="1:12" x14ac:dyDescent="0.25">
      <c r="A214" s="50"/>
      <c r="B214" s="50"/>
      <c r="C214" s="9">
        <v>2018</v>
      </c>
      <c r="D214" s="10">
        <f t="shared" si="54"/>
        <v>129148.50000000001</v>
      </c>
      <c r="E214" s="10">
        <f t="shared" si="54"/>
        <v>0</v>
      </c>
      <c r="F214" s="10">
        <f t="shared" si="54"/>
        <v>52618.6</v>
      </c>
      <c r="G214" s="10">
        <f t="shared" si="54"/>
        <v>76529.900000000009</v>
      </c>
      <c r="H214" s="10">
        <f t="shared" si="54"/>
        <v>0</v>
      </c>
      <c r="I214" s="50"/>
      <c r="J214" s="50"/>
      <c r="K214" s="50"/>
      <c r="L214" s="50"/>
    </row>
    <row r="215" spans="1:12" x14ac:dyDescent="0.25">
      <c r="A215" s="50"/>
      <c r="B215" s="50"/>
      <c r="C215" s="9">
        <v>2019</v>
      </c>
      <c r="D215" s="10">
        <f t="shared" si="54"/>
        <v>111155.2</v>
      </c>
      <c r="E215" s="10">
        <f t="shared" si="54"/>
        <v>0</v>
      </c>
      <c r="F215" s="10">
        <f t="shared" si="54"/>
        <v>48385.599999999999</v>
      </c>
      <c r="G215" s="10">
        <f t="shared" si="54"/>
        <v>62769.599999999999</v>
      </c>
      <c r="H215" s="10">
        <f t="shared" si="54"/>
        <v>0</v>
      </c>
      <c r="I215" s="50"/>
      <c r="J215" s="50"/>
      <c r="K215" s="50"/>
      <c r="L215" s="50"/>
    </row>
    <row r="216" spans="1:12" x14ac:dyDescent="0.25">
      <c r="A216" s="50"/>
      <c r="B216" s="50"/>
      <c r="C216" s="9">
        <v>2020</v>
      </c>
      <c r="D216" s="10">
        <f t="shared" si="54"/>
        <v>177659</v>
      </c>
      <c r="E216" s="10">
        <f t="shared" si="54"/>
        <v>0</v>
      </c>
      <c r="F216" s="10">
        <f t="shared" si="54"/>
        <v>115116</v>
      </c>
      <c r="G216" s="10">
        <f t="shared" si="54"/>
        <v>62543</v>
      </c>
      <c r="H216" s="10">
        <f t="shared" si="54"/>
        <v>0</v>
      </c>
      <c r="I216" s="50"/>
      <c r="J216" s="50"/>
      <c r="K216" s="50"/>
      <c r="L216" s="50"/>
    </row>
    <row r="217" spans="1:12" x14ac:dyDescent="0.25">
      <c r="A217" s="50"/>
      <c r="B217" s="50"/>
      <c r="C217" s="9">
        <v>2021</v>
      </c>
      <c r="D217" s="10">
        <f t="shared" si="54"/>
        <v>109713.4</v>
      </c>
      <c r="E217" s="10">
        <f t="shared" si="54"/>
        <v>0</v>
      </c>
      <c r="F217" s="10">
        <f t="shared" si="54"/>
        <v>51457.599999999999</v>
      </c>
      <c r="G217" s="10">
        <f t="shared" si="54"/>
        <v>58255.799999999996</v>
      </c>
      <c r="H217" s="10">
        <f t="shared" si="54"/>
        <v>0</v>
      </c>
      <c r="I217" s="50"/>
      <c r="J217" s="50"/>
      <c r="K217" s="50"/>
      <c r="L217" s="50"/>
    </row>
    <row r="218" spans="1:12" x14ac:dyDescent="0.25">
      <c r="A218" s="50"/>
      <c r="B218" s="50"/>
      <c r="C218" s="9">
        <v>2022</v>
      </c>
      <c r="D218" s="10">
        <f t="shared" si="54"/>
        <v>104266.5</v>
      </c>
      <c r="E218" s="10">
        <f t="shared" si="54"/>
        <v>0</v>
      </c>
      <c r="F218" s="10">
        <f t="shared" si="54"/>
        <v>32274.7</v>
      </c>
      <c r="G218" s="10">
        <f t="shared" si="54"/>
        <v>71991.799999999988</v>
      </c>
      <c r="H218" s="10">
        <f t="shared" si="54"/>
        <v>0</v>
      </c>
      <c r="I218" s="50"/>
      <c r="J218" s="50"/>
      <c r="K218" s="50"/>
      <c r="L218" s="50"/>
    </row>
    <row r="219" spans="1:12" x14ac:dyDescent="0.25">
      <c r="A219" s="51"/>
      <c r="B219" s="51"/>
      <c r="C219" s="9">
        <v>2023</v>
      </c>
      <c r="D219" s="10">
        <f t="shared" si="54"/>
        <v>107531.4</v>
      </c>
      <c r="E219" s="10">
        <f t="shared" si="54"/>
        <v>0</v>
      </c>
      <c r="F219" s="10">
        <f t="shared" si="54"/>
        <v>39364.699999999997</v>
      </c>
      <c r="G219" s="10">
        <f t="shared" si="54"/>
        <v>68166.7</v>
      </c>
      <c r="H219" s="10">
        <f t="shared" si="54"/>
        <v>0</v>
      </c>
      <c r="I219" s="51"/>
      <c r="J219" s="51"/>
      <c r="K219" s="51"/>
      <c r="L219" s="51"/>
    </row>
    <row r="220" spans="1:12" ht="15" customHeight="1" x14ac:dyDescent="0.25">
      <c r="A220" s="39" t="s">
        <v>67</v>
      </c>
      <c r="B220" s="39" t="s">
        <v>351</v>
      </c>
      <c r="C220" s="11" t="s">
        <v>18</v>
      </c>
      <c r="D220" s="12">
        <f>SUM(D221:D228)</f>
        <v>1453177.7</v>
      </c>
      <c r="E220" s="12">
        <f>SUM(E221:E229)</f>
        <v>866562.4</v>
      </c>
      <c r="F220" s="12">
        <f t="shared" ref="F220:H220" si="55">SUM(F221:F229)</f>
        <v>404438.7</v>
      </c>
      <c r="G220" s="12">
        <f t="shared" si="55"/>
        <v>219586.80000000002</v>
      </c>
      <c r="H220" s="12">
        <f t="shared" si="55"/>
        <v>0</v>
      </c>
      <c r="I220" s="39" t="s">
        <v>30</v>
      </c>
      <c r="J220" s="39" t="s">
        <v>30</v>
      </c>
      <c r="K220" s="39" t="s">
        <v>30</v>
      </c>
      <c r="L220" s="39" t="s">
        <v>30</v>
      </c>
    </row>
    <row r="221" spans="1:12" x14ac:dyDescent="0.25">
      <c r="A221" s="40"/>
      <c r="B221" s="40"/>
      <c r="C221" s="11">
        <v>2014</v>
      </c>
      <c r="D221" s="12">
        <f>SUM(E221:H221)</f>
        <v>58691</v>
      </c>
      <c r="E221" s="12">
        <f t="shared" ref="E221:G230" si="56">E232+E243+E254+E265+E276+E287+E298</f>
        <v>0</v>
      </c>
      <c r="F221" s="12">
        <f t="shared" si="56"/>
        <v>2409</v>
      </c>
      <c r="G221" s="12">
        <f t="shared" si="56"/>
        <v>56282</v>
      </c>
      <c r="H221" s="12">
        <f t="shared" ref="H221:H230" si="57">H298</f>
        <v>0</v>
      </c>
      <c r="I221" s="40"/>
      <c r="J221" s="40"/>
      <c r="K221" s="40"/>
      <c r="L221" s="40"/>
    </row>
    <row r="222" spans="1:12" x14ac:dyDescent="0.25">
      <c r="A222" s="40"/>
      <c r="B222" s="40"/>
      <c r="C222" s="11">
        <v>2015</v>
      </c>
      <c r="D222" s="12">
        <f t="shared" ref="D222:D228" si="58">SUM(E222:H222)</f>
        <v>525001.6</v>
      </c>
      <c r="E222" s="12">
        <f t="shared" si="56"/>
        <v>496562.4</v>
      </c>
      <c r="F222" s="12">
        <f t="shared" si="56"/>
        <v>0</v>
      </c>
      <c r="G222" s="12">
        <f t="shared" si="56"/>
        <v>28439.199999999997</v>
      </c>
      <c r="H222" s="12">
        <f t="shared" si="57"/>
        <v>0</v>
      </c>
      <c r="I222" s="40"/>
      <c r="J222" s="40"/>
      <c r="K222" s="40"/>
      <c r="L222" s="40"/>
    </row>
    <row r="223" spans="1:12" x14ac:dyDescent="0.25">
      <c r="A223" s="40"/>
      <c r="B223" s="40"/>
      <c r="C223" s="11">
        <v>2016</v>
      </c>
      <c r="D223" s="12">
        <f t="shared" si="58"/>
        <v>461174.6</v>
      </c>
      <c r="E223" s="12">
        <f t="shared" si="56"/>
        <v>370000</v>
      </c>
      <c r="F223" s="12">
        <f t="shared" si="56"/>
        <v>49093</v>
      </c>
      <c r="G223" s="12">
        <f t="shared" si="56"/>
        <v>42081.600000000006</v>
      </c>
      <c r="H223" s="12">
        <f t="shared" si="57"/>
        <v>0</v>
      </c>
      <c r="I223" s="40"/>
      <c r="J223" s="40"/>
      <c r="K223" s="40"/>
      <c r="L223" s="40"/>
    </row>
    <row r="224" spans="1:12" x14ac:dyDescent="0.25">
      <c r="A224" s="40"/>
      <c r="B224" s="40"/>
      <c r="C224" s="11">
        <v>2017</v>
      </c>
      <c r="D224" s="12">
        <f t="shared" si="58"/>
        <v>75887</v>
      </c>
      <c r="E224" s="12">
        <f t="shared" si="56"/>
        <v>0</v>
      </c>
      <c r="F224" s="12">
        <f t="shared" si="56"/>
        <v>53084.200000000004</v>
      </c>
      <c r="G224" s="12">
        <f t="shared" si="56"/>
        <v>22802.799999999999</v>
      </c>
      <c r="H224" s="12">
        <f t="shared" si="57"/>
        <v>0</v>
      </c>
      <c r="I224" s="40"/>
      <c r="J224" s="40"/>
      <c r="K224" s="40"/>
      <c r="L224" s="40"/>
    </row>
    <row r="225" spans="1:12" x14ac:dyDescent="0.25">
      <c r="A225" s="40"/>
      <c r="B225" s="40"/>
      <c r="C225" s="11">
        <v>2018</v>
      </c>
      <c r="D225" s="12">
        <f t="shared" si="58"/>
        <v>84998.1</v>
      </c>
      <c r="E225" s="12">
        <f t="shared" si="56"/>
        <v>0</v>
      </c>
      <c r="F225" s="12">
        <f t="shared" si="56"/>
        <v>52618.6</v>
      </c>
      <c r="G225" s="12">
        <f t="shared" si="56"/>
        <v>32379.500000000004</v>
      </c>
      <c r="H225" s="12">
        <f t="shared" si="57"/>
        <v>0</v>
      </c>
      <c r="I225" s="40"/>
      <c r="J225" s="40"/>
      <c r="K225" s="40"/>
      <c r="L225" s="40"/>
    </row>
    <row r="226" spans="1:12" x14ac:dyDescent="0.25">
      <c r="A226" s="40"/>
      <c r="B226" s="40"/>
      <c r="C226" s="11">
        <v>2019</v>
      </c>
      <c r="D226" s="12">
        <f t="shared" si="58"/>
        <v>63948.2</v>
      </c>
      <c r="E226" s="12">
        <f t="shared" si="56"/>
        <v>0</v>
      </c>
      <c r="F226" s="12">
        <f t="shared" si="56"/>
        <v>48385.599999999999</v>
      </c>
      <c r="G226" s="12">
        <f t="shared" si="56"/>
        <v>15562.6</v>
      </c>
      <c r="H226" s="12">
        <f t="shared" si="57"/>
        <v>0</v>
      </c>
      <c r="I226" s="40"/>
      <c r="J226" s="40"/>
      <c r="K226" s="40"/>
      <c r="L226" s="40"/>
    </row>
    <row r="227" spans="1:12" x14ac:dyDescent="0.25">
      <c r="A227" s="40"/>
      <c r="B227" s="40"/>
      <c r="C227" s="11">
        <v>2020</v>
      </c>
      <c r="D227" s="12">
        <f t="shared" si="58"/>
        <v>131633.5</v>
      </c>
      <c r="E227" s="12">
        <f t="shared" si="56"/>
        <v>0</v>
      </c>
      <c r="F227" s="12">
        <f t="shared" si="56"/>
        <v>115116</v>
      </c>
      <c r="G227" s="12">
        <f t="shared" si="56"/>
        <v>16517.5</v>
      </c>
      <c r="H227" s="12">
        <f t="shared" si="57"/>
        <v>0</v>
      </c>
      <c r="I227" s="40"/>
      <c r="J227" s="40"/>
      <c r="K227" s="40"/>
      <c r="L227" s="40"/>
    </row>
    <row r="228" spans="1:12" x14ac:dyDescent="0.25">
      <c r="A228" s="40"/>
      <c r="B228" s="40"/>
      <c r="C228" s="11">
        <v>2021</v>
      </c>
      <c r="D228" s="12">
        <f t="shared" si="58"/>
        <v>51843.7</v>
      </c>
      <c r="E228" s="12">
        <f t="shared" si="56"/>
        <v>0</v>
      </c>
      <c r="F228" s="12">
        <f t="shared" si="56"/>
        <v>51457.599999999999</v>
      </c>
      <c r="G228" s="12">
        <f t="shared" si="56"/>
        <v>386.1</v>
      </c>
      <c r="H228" s="12">
        <f t="shared" si="57"/>
        <v>0</v>
      </c>
      <c r="I228" s="40"/>
      <c r="J228" s="40"/>
      <c r="K228" s="40"/>
      <c r="L228" s="40"/>
    </row>
    <row r="229" spans="1:12" x14ac:dyDescent="0.25">
      <c r="A229" s="40"/>
      <c r="B229" s="40"/>
      <c r="C229" s="11">
        <v>2022</v>
      </c>
      <c r="D229" s="12">
        <f t="shared" ref="D229:D230" si="59">SUM(E229:H229)</f>
        <v>37410.199999999997</v>
      </c>
      <c r="E229" s="12">
        <f t="shared" si="56"/>
        <v>0</v>
      </c>
      <c r="F229" s="12">
        <f t="shared" si="56"/>
        <v>32274.7</v>
      </c>
      <c r="G229" s="12">
        <f t="shared" si="56"/>
        <v>5135.5</v>
      </c>
      <c r="H229" s="12">
        <f t="shared" si="57"/>
        <v>0</v>
      </c>
      <c r="I229" s="40"/>
      <c r="J229" s="40"/>
      <c r="K229" s="40"/>
      <c r="L229" s="40"/>
    </row>
    <row r="230" spans="1:12" x14ac:dyDescent="0.25">
      <c r="A230" s="41"/>
      <c r="B230" s="41"/>
      <c r="C230" s="11">
        <v>2023</v>
      </c>
      <c r="D230" s="12">
        <f t="shared" si="59"/>
        <v>43708.2</v>
      </c>
      <c r="E230" s="12">
        <f t="shared" si="56"/>
        <v>0</v>
      </c>
      <c r="F230" s="12">
        <f t="shared" si="56"/>
        <v>39364.699999999997</v>
      </c>
      <c r="G230" s="12">
        <f t="shared" si="56"/>
        <v>4343.5</v>
      </c>
      <c r="H230" s="12">
        <f t="shared" si="57"/>
        <v>0</v>
      </c>
      <c r="I230" s="41"/>
      <c r="J230" s="41"/>
      <c r="K230" s="41"/>
      <c r="L230" s="41"/>
    </row>
    <row r="231" spans="1:12" x14ac:dyDescent="0.25">
      <c r="A231" s="43" t="s">
        <v>68</v>
      </c>
      <c r="B231" s="43" t="s">
        <v>352</v>
      </c>
      <c r="C231" s="13" t="s">
        <v>18</v>
      </c>
      <c r="D231" s="14">
        <f>SUM(E231:H231)</f>
        <v>373190.5</v>
      </c>
      <c r="E231" s="14">
        <f>SUM(E232:E239)</f>
        <v>0</v>
      </c>
      <c r="F231" s="14">
        <f>SUM(F232:F239)</f>
        <v>226124.2</v>
      </c>
      <c r="G231" s="14">
        <f>SUM(G232:G239)</f>
        <v>147066.30000000002</v>
      </c>
      <c r="H231" s="14">
        <f>SUM(H232:H253)</f>
        <v>0</v>
      </c>
      <c r="I231" s="15" t="s">
        <v>19</v>
      </c>
      <c r="J231" s="15" t="s">
        <v>19</v>
      </c>
      <c r="K231" s="15" t="s">
        <v>19</v>
      </c>
      <c r="L231" s="15" t="s">
        <v>19</v>
      </c>
    </row>
    <row r="232" spans="1:12" x14ac:dyDescent="0.25">
      <c r="A232" s="44"/>
      <c r="B232" s="44"/>
      <c r="C232" s="13">
        <v>2014</v>
      </c>
      <c r="D232" s="14">
        <f t="shared" ref="D232:D241" si="60">SUM(E232:H232)</f>
        <v>50945</v>
      </c>
      <c r="E232" s="17">
        <v>0</v>
      </c>
      <c r="F232" s="17">
        <v>0</v>
      </c>
      <c r="G232" s="17">
        <v>50945</v>
      </c>
      <c r="H232" s="17">
        <v>0</v>
      </c>
      <c r="I232" s="46" t="s">
        <v>69</v>
      </c>
      <c r="J232" s="16">
        <v>50</v>
      </c>
      <c r="K232" s="16">
        <v>50</v>
      </c>
      <c r="L232" s="16">
        <v>100</v>
      </c>
    </row>
    <row r="233" spans="1:12" x14ac:dyDescent="0.25">
      <c r="A233" s="44"/>
      <c r="B233" s="44"/>
      <c r="C233" s="13">
        <v>2015</v>
      </c>
      <c r="D233" s="14">
        <f t="shared" si="60"/>
        <v>22497.3</v>
      </c>
      <c r="E233" s="17">
        <v>0</v>
      </c>
      <c r="F233" s="17">
        <v>0</v>
      </c>
      <c r="G233" s="17">
        <v>22497.3</v>
      </c>
      <c r="H233" s="17">
        <v>0</v>
      </c>
      <c r="I233" s="47"/>
      <c r="J233" s="16">
        <v>60</v>
      </c>
      <c r="K233" s="16">
        <v>60</v>
      </c>
      <c r="L233" s="16">
        <v>100</v>
      </c>
    </row>
    <row r="234" spans="1:12" x14ac:dyDescent="0.25">
      <c r="A234" s="44"/>
      <c r="B234" s="44"/>
      <c r="C234" s="13">
        <v>2016</v>
      </c>
      <c r="D234" s="14">
        <f t="shared" si="60"/>
        <v>34482.400000000001</v>
      </c>
      <c r="E234" s="17">
        <v>0</v>
      </c>
      <c r="F234" s="17">
        <v>8181.1</v>
      </c>
      <c r="G234" s="17">
        <v>26301.3</v>
      </c>
      <c r="H234" s="17">
        <v>0</v>
      </c>
      <c r="I234" s="47"/>
      <c r="J234" s="16">
        <v>70</v>
      </c>
      <c r="K234" s="16">
        <v>70</v>
      </c>
      <c r="L234" s="16">
        <v>100</v>
      </c>
    </row>
    <row r="235" spans="1:12" x14ac:dyDescent="0.25">
      <c r="A235" s="44"/>
      <c r="B235" s="44"/>
      <c r="C235" s="13">
        <v>2017</v>
      </c>
      <c r="D235" s="14">
        <f t="shared" si="60"/>
        <v>27188.7</v>
      </c>
      <c r="E235" s="17">
        <v>0</v>
      </c>
      <c r="F235" s="17">
        <v>18885.900000000001</v>
      </c>
      <c r="G235" s="17">
        <v>8302.7999999999993</v>
      </c>
      <c r="H235" s="17">
        <v>0</v>
      </c>
      <c r="I235" s="47"/>
      <c r="J235" s="16">
        <v>80</v>
      </c>
      <c r="K235" s="16">
        <v>80</v>
      </c>
      <c r="L235" s="16">
        <v>100</v>
      </c>
    </row>
    <row r="236" spans="1:12" x14ac:dyDescent="0.25">
      <c r="A236" s="44"/>
      <c r="B236" s="44"/>
      <c r="C236" s="13">
        <v>2018</v>
      </c>
      <c r="D236" s="14">
        <f t="shared" si="60"/>
        <v>70260.800000000003</v>
      </c>
      <c r="E236" s="17">
        <v>0</v>
      </c>
      <c r="F236" s="17">
        <v>52618.6</v>
      </c>
      <c r="G236" s="17">
        <v>17642.2</v>
      </c>
      <c r="H236" s="17">
        <v>0</v>
      </c>
      <c r="I236" s="47"/>
      <c r="J236" s="16">
        <v>85</v>
      </c>
      <c r="K236" s="16">
        <v>85</v>
      </c>
      <c r="L236" s="16">
        <v>100</v>
      </c>
    </row>
    <row r="237" spans="1:12" x14ac:dyDescent="0.25">
      <c r="A237" s="44"/>
      <c r="B237" s="44"/>
      <c r="C237" s="13">
        <v>2019</v>
      </c>
      <c r="D237" s="14">
        <f t="shared" si="60"/>
        <v>56557.2</v>
      </c>
      <c r="E237" s="17">
        <v>0</v>
      </c>
      <c r="F237" s="17">
        <v>48385.599999999999</v>
      </c>
      <c r="G237" s="17">
        <v>8171.6</v>
      </c>
      <c r="H237" s="17">
        <v>0</v>
      </c>
      <c r="I237" s="47"/>
      <c r="J237" s="16">
        <v>90</v>
      </c>
      <c r="K237" s="16">
        <v>90</v>
      </c>
      <c r="L237" s="16">
        <v>100</v>
      </c>
    </row>
    <row r="238" spans="1:12" x14ac:dyDescent="0.25">
      <c r="A238" s="44"/>
      <c r="B238" s="44"/>
      <c r="C238" s="13">
        <v>2020</v>
      </c>
      <c r="D238" s="14">
        <f t="shared" si="60"/>
        <v>59415.4</v>
      </c>
      <c r="E238" s="17">
        <v>0</v>
      </c>
      <c r="F238" s="17">
        <v>46595.4</v>
      </c>
      <c r="G238" s="26">
        <v>12820</v>
      </c>
      <c r="H238" s="17">
        <v>0</v>
      </c>
      <c r="I238" s="47"/>
      <c r="J238" s="16">
        <v>95</v>
      </c>
      <c r="K238" s="16">
        <v>95</v>
      </c>
      <c r="L238" s="16">
        <v>100</v>
      </c>
    </row>
    <row r="239" spans="1:12" x14ac:dyDescent="0.25">
      <c r="A239" s="44"/>
      <c r="B239" s="44"/>
      <c r="C239" s="13">
        <v>2021</v>
      </c>
      <c r="D239" s="14">
        <f t="shared" si="60"/>
        <v>51843.7</v>
      </c>
      <c r="E239" s="17">
        <v>0</v>
      </c>
      <c r="F239" s="17">
        <v>51457.599999999999</v>
      </c>
      <c r="G239" s="17">
        <v>386.1</v>
      </c>
      <c r="H239" s="17">
        <v>0</v>
      </c>
      <c r="I239" s="47"/>
      <c r="J239" s="16">
        <v>98</v>
      </c>
      <c r="K239" s="16">
        <v>98</v>
      </c>
      <c r="L239" s="16">
        <v>100</v>
      </c>
    </row>
    <row r="240" spans="1:12" x14ac:dyDescent="0.25">
      <c r="A240" s="44"/>
      <c r="B240" s="44"/>
      <c r="C240" s="13">
        <v>2022</v>
      </c>
      <c r="D240" s="17">
        <f t="shared" si="60"/>
        <v>33214.800000000003</v>
      </c>
      <c r="E240" s="17">
        <v>0</v>
      </c>
      <c r="F240" s="17">
        <v>32274.7</v>
      </c>
      <c r="G240" s="17">
        <v>940.1</v>
      </c>
      <c r="H240" s="17">
        <v>0</v>
      </c>
      <c r="I240" s="47"/>
      <c r="J240" s="16">
        <v>100</v>
      </c>
      <c r="K240" s="16">
        <v>100</v>
      </c>
      <c r="L240" s="16">
        <v>100</v>
      </c>
    </row>
    <row r="241" spans="1:12" x14ac:dyDescent="0.25">
      <c r="A241" s="45"/>
      <c r="B241" s="45"/>
      <c r="C241" s="13">
        <v>2023</v>
      </c>
      <c r="D241" s="17">
        <f t="shared" si="60"/>
        <v>43313.899999999994</v>
      </c>
      <c r="E241" s="17"/>
      <c r="F241" s="17">
        <v>39364.699999999997</v>
      </c>
      <c r="G241" s="17">
        <f>3890.9+58.3</f>
        <v>3949.2000000000003</v>
      </c>
      <c r="H241" s="17"/>
      <c r="I241" s="48"/>
      <c r="J241" s="16">
        <v>100</v>
      </c>
      <c r="K241" s="16">
        <v>100</v>
      </c>
      <c r="L241" s="16">
        <v>100</v>
      </c>
    </row>
    <row r="242" spans="1:12" x14ac:dyDescent="0.25">
      <c r="A242" s="43" t="s">
        <v>70</v>
      </c>
      <c r="B242" s="43" t="s">
        <v>71</v>
      </c>
      <c r="C242" s="13" t="s">
        <v>18</v>
      </c>
      <c r="D242" s="14">
        <f>SUM(E242:H242)</f>
        <v>2409</v>
      </c>
      <c r="E242" s="14">
        <f>SUM(E243:E250)</f>
        <v>0</v>
      </c>
      <c r="F242" s="14">
        <f>SUM(F243:F250)</f>
        <v>2409</v>
      </c>
      <c r="G242" s="14">
        <v>0</v>
      </c>
      <c r="H242" s="14">
        <f>SUM(H243:H264)</f>
        <v>0</v>
      </c>
      <c r="I242" s="15" t="s">
        <v>19</v>
      </c>
      <c r="J242" s="15" t="s">
        <v>19</v>
      </c>
      <c r="K242" s="15" t="s">
        <v>19</v>
      </c>
      <c r="L242" s="15" t="s">
        <v>19</v>
      </c>
    </row>
    <row r="243" spans="1:12" x14ac:dyDescent="0.25">
      <c r="A243" s="44"/>
      <c r="B243" s="44"/>
      <c r="C243" s="13">
        <v>2014</v>
      </c>
      <c r="D243" s="14">
        <f t="shared" ref="D243:D251" si="61">SUM(E243:H243)</f>
        <v>7746</v>
      </c>
      <c r="E243" s="17">
        <v>0</v>
      </c>
      <c r="F243" s="17">
        <v>2409</v>
      </c>
      <c r="G243" s="17">
        <v>5337</v>
      </c>
      <c r="H243" s="17">
        <v>0</v>
      </c>
      <c r="I243" s="46" t="s">
        <v>69</v>
      </c>
      <c r="J243" s="16">
        <v>50</v>
      </c>
      <c r="K243" s="16">
        <v>50</v>
      </c>
      <c r="L243" s="16">
        <v>100</v>
      </c>
    </row>
    <row r="244" spans="1:12" x14ac:dyDescent="0.25">
      <c r="A244" s="44"/>
      <c r="B244" s="44"/>
      <c r="C244" s="13">
        <v>2015</v>
      </c>
      <c r="D244" s="14">
        <f t="shared" si="61"/>
        <v>4404.3999999999996</v>
      </c>
      <c r="E244" s="17">
        <v>0</v>
      </c>
      <c r="F244" s="17">
        <v>0</v>
      </c>
      <c r="G244" s="17">
        <v>4404.3999999999996</v>
      </c>
      <c r="H244" s="17">
        <v>0</v>
      </c>
      <c r="I244" s="47"/>
      <c r="J244" s="16">
        <v>60</v>
      </c>
      <c r="K244" s="16">
        <v>60</v>
      </c>
      <c r="L244" s="16">
        <v>100</v>
      </c>
    </row>
    <row r="245" spans="1:12" x14ac:dyDescent="0.25">
      <c r="A245" s="44"/>
      <c r="B245" s="44"/>
      <c r="C245" s="13">
        <v>2016</v>
      </c>
      <c r="D245" s="14">
        <f t="shared" si="61"/>
        <v>10705.2</v>
      </c>
      <c r="E245" s="17">
        <v>0</v>
      </c>
      <c r="F245" s="17">
        <v>0</v>
      </c>
      <c r="G245" s="17">
        <v>10705.2</v>
      </c>
      <c r="H245" s="17">
        <v>0</v>
      </c>
      <c r="I245" s="47"/>
      <c r="J245" s="16">
        <v>70</v>
      </c>
      <c r="K245" s="16">
        <v>70</v>
      </c>
      <c r="L245" s="16">
        <v>100</v>
      </c>
    </row>
    <row r="246" spans="1:12" x14ac:dyDescent="0.25">
      <c r="A246" s="44"/>
      <c r="B246" s="44"/>
      <c r="C246" s="13">
        <v>2017</v>
      </c>
      <c r="D246" s="14">
        <f t="shared" si="61"/>
        <v>9208.7000000000007</v>
      </c>
      <c r="E246" s="17">
        <v>0</v>
      </c>
      <c r="F246" s="17">
        <v>0</v>
      </c>
      <c r="G246" s="17">
        <v>9208.7000000000007</v>
      </c>
      <c r="H246" s="17">
        <v>0</v>
      </c>
      <c r="I246" s="47"/>
      <c r="J246" s="16">
        <v>80</v>
      </c>
      <c r="K246" s="16">
        <v>80</v>
      </c>
      <c r="L246" s="16">
        <v>100</v>
      </c>
    </row>
    <row r="247" spans="1:12" x14ac:dyDescent="0.25">
      <c r="A247" s="44"/>
      <c r="B247" s="44"/>
      <c r="C247" s="13">
        <v>2018</v>
      </c>
      <c r="D247" s="14">
        <f t="shared" si="61"/>
        <v>8935.6</v>
      </c>
      <c r="E247" s="17">
        <v>0</v>
      </c>
      <c r="F247" s="17">
        <v>0</v>
      </c>
      <c r="G247" s="17">
        <v>8935.6</v>
      </c>
      <c r="H247" s="17">
        <v>0</v>
      </c>
      <c r="I247" s="47"/>
      <c r="J247" s="16">
        <v>85</v>
      </c>
      <c r="K247" s="16">
        <v>85</v>
      </c>
      <c r="L247" s="16">
        <v>100</v>
      </c>
    </row>
    <row r="248" spans="1:12" x14ac:dyDescent="0.25">
      <c r="A248" s="44"/>
      <c r="B248" s="44"/>
      <c r="C248" s="13">
        <v>2019</v>
      </c>
      <c r="D248" s="14">
        <f t="shared" si="61"/>
        <v>0</v>
      </c>
      <c r="E248" s="17">
        <v>0</v>
      </c>
      <c r="F248" s="17">
        <v>0</v>
      </c>
      <c r="G248" s="17">
        <v>0</v>
      </c>
      <c r="H248" s="17">
        <v>0</v>
      </c>
      <c r="I248" s="47"/>
      <c r="J248" s="16">
        <v>90</v>
      </c>
      <c r="K248" s="16">
        <v>90</v>
      </c>
      <c r="L248" s="16">
        <v>100</v>
      </c>
    </row>
    <row r="249" spans="1:12" x14ac:dyDescent="0.25">
      <c r="A249" s="44"/>
      <c r="B249" s="44"/>
      <c r="C249" s="13">
        <v>2020</v>
      </c>
      <c r="D249" s="14">
        <f t="shared" si="61"/>
        <v>0</v>
      </c>
      <c r="E249" s="17">
        <v>0</v>
      </c>
      <c r="F249" s="17">
        <v>0</v>
      </c>
      <c r="G249" s="26">
        <v>0</v>
      </c>
      <c r="H249" s="17">
        <v>0</v>
      </c>
      <c r="I249" s="47"/>
      <c r="J249" s="16">
        <v>95</v>
      </c>
      <c r="K249" s="16">
        <v>95</v>
      </c>
      <c r="L249" s="16">
        <v>100</v>
      </c>
    </row>
    <row r="250" spans="1:12" x14ac:dyDescent="0.25">
      <c r="A250" s="44"/>
      <c r="B250" s="44"/>
      <c r="C250" s="13">
        <v>2021</v>
      </c>
      <c r="D250" s="14">
        <f t="shared" si="61"/>
        <v>0</v>
      </c>
      <c r="E250" s="17">
        <v>0</v>
      </c>
      <c r="F250" s="17">
        <v>0</v>
      </c>
      <c r="G250" s="17">
        <v>0</v>
      </c>
      <c r="H250" s="17">
        <v>0</v>
      </c>
      <c r="I250" s="47"/>
      <c r="J250" s="16">
        <v>98</v>
      </c>
      <c r="K250" s="16">
        <v>98</v>
      </c>
      <c r="L250" s="16">
        <v>100</v>
      </c>
    </row>
    <row r="251" spans="1:12" x14ac:dyDescent="0.25">
      <c r="A251" s="44"/>
      <c r="B251" s="44"/>
      <c r="C251" s="13">
        <v>2022</v>
      </c>
      <c r="D251" s="14">
        <f t="shared" si="61"/>
        <v>0</v>
      </c>
      <c r="E251" s="17">
        <v>0</v>
      </c>
      <c r="F251" s="17">
        <v>0</v>
      </c>
      <c r="G251" s="17">
        <v>0</v>
      </c>
      <c r="H251" s="17">
        <v>0</v>
      </c>
      <c r="I251" s="47"/>
      <c r="J251" s="16">
        <v>100</v>
      </c>
      <c r="K251" s="16">
        <v>100</v>
      </c>
      <c r="L251" s="16">
        <v>100</v>
      </c>
    </row>
    <row r="252" spans="1:12" x14ac:dyDescent="0.25">
      <c r="A252" s="45"/>
      <c r="B252" s="45"/>
      <c r="C252" s="13">
        <v>2023</v>
      </c>
      <c r="D252" s="14"/>
      <c r="E252" s="17"/>
      <c r="F252" s="17"/>
      <c r="G252" s="17"/>
      <c r="H252" s="17"/>
      <c r="I252" s="48"/>
      <c r="J252" s="16">
        <v>100</v>
      </c>
      <c r="K252" s="16">
        <v>100</v>
      </c>
      <c r="L252" s="16">
        <v>100</v>
      </c>
    </row>
    <row r="253" spans="1:12" x14ac:dyDescent="0.25">
      <c r="A253" s="43" t="s">
        <v>72</v>
      </c>
      <c r="B253" s="43" t="s">
        <v>73</v>
      </c>
      <c r="C253" s="13" t="s">
        <v>18</v>
      </c>
      <c r="D253" s="14">
        <f>SUM(E253:H253)</f>
        <v>877387.70000000007</v>
      </c>
      <c r="E253" s="14">
        <f>SUM(E254:E261)</f>
        <v>866562.4</v>
      </c>
      <c r="F253" s="14">
        <f>SUM(F254:F261)</f>
        <v>9278.4</v>
      </c>
      <c r="G253" s="14">
        <f>SUM(G254:G261)</f>
        <v>1546.9</v>
      </c>
      <c r="H253" s="14">
        <f>SUM(H254:H264)</f>
        <v>0</v>
      </c>
      <c r="I253" s="15" t="s">
        <v>19</v>
      </c>
      <c r="J253" s="15" t="s">
        <v>19</v>
      </c>
      <c r="K253" s="15" t="s">
        <v>19</v>
      </c>
      <c r="L253" s="15" t="s">
        <v>19</v>
      </c>
    </row>
    <row r="254" spans="1:12" x14ac:dyDescent="0.25">
      <c r="A254" s="44"/>
      <c r="B254" s="44"/>
      <c r="C254" s="13">
        <v>2014</v>
      </c>
      <c r="D254" s="14">
        <f t="shared" ref="D254:D262" si="62">SUM(E254:H254)</f>
        <v>0</v>
      </c>
      <c r="E254" s="17">
        <v>0</v>
      </c>
      <c r="F254" s="17">
        <v>0</v>
      </c>
      <c r="G254" s="17">
        <v>0</v>
      </c>
      <c r="H254" s="17">
        <v>0</v>
      </c>
      <c r="I254" s="46" t="s">
        <v>69</v>
      </c>
      <c r="J254" s="16">
        <v>50</v>
      </c>
      <c r="K254" s="16">
        <v>50</v>
      </c>
      <c r="L254" s="16">
        <v>100</v>
      </c>
    </row>
    <row r="255" spans="1:12" x14ac:dyDescent="0.25">
      <c r="A255" s="44"/>
      <c r="B255" s="44"/>
      <c r="C255" s="13">
        <v>2015</v>
      </c>
      <c r="D255" s="14">
        <f t="shared" si="62"/>
        <v>498099.9</v>
      </c>
      <c r="E255" s="17">
        <v>496562.4</v>
      </c>
      <c r="F255" s="17">
        <v>0</v>
      </c>
      <c r="G255" s="17">
        <v>1537.5</v>
      </c>
      <c r="H255" s="17">
        <v>0</v>
      </c>
      <c r="I255" s="47"/>
      <c r="J255" s="16">
        <v>60</v>
      </c>
      <c r="K255" s="16">
        <v>60</v>
      </c>
      <c r="L255" s="16">
        <v>100</v>
      </c>
    </row>
    <row r="256" spans="1:12" x14ac:dyDescent="0.25">
      <c r="A256" s="44"/>
      <c r="B256" s="44"/>
      <c r="C256" s="13">
        <v>2016</v>
      </c>
      <c r="D256" s="14">
        <f t="shared" si="62"/>
        <v>379287.80000000005</v>
      </c>
      <c r="E256" s="17">
        <v>370000</v>
      </c>
      <c r="F256" s="17">
        <v>9278.4</v>
      </c>
      <c r="G256" s="17">
        <v>9.4</v>
      </c>
      <c r="H256" s="17">
        <v>0</v>
      </c>
      <c r="I256" s="47"/>
      <c r="J256" s="16">
        <v>70</v>
      </c>
      <c r="K256" s="16">
        <v>70</v>
      </c>
      <c r="L256" s="16">
        <v>100</v>
      </c>
    </row>
    <row r="257" spans="1:12" x14ac:dyDescent="0.25">
      <c r="A257" s="44"/>
      <c r="B257" s="44"/>
      <c r="C257" s="13">
        <v>2017</v>
      </c>
      <c r="D257" s="14">
        <f t="shared" si="62"/>
        <v>0</v>
      </c>
      <c r="E257" s="17">
        <v>0</v>
      </c>
      <c r="F257" s="17">
        <v>0</v>
      </c>
      <c r="G257" s="17">
        <v>0</v>
      </c>
      <c r="H257" s="17">
        <v>0</v>
      </c>
      <c r="I257" s="47"/>
      <c r="J257" s="16">
        <v>80</v>
      </c>
      <c r="K257" s="16">
        <v>80</v>
      </c>
      <c r="L257" s="16">
        <v>100</v>
      </c>
    </row>
    <row r="258" spans="1:12" x14ac:dyDescent="0.25">
      <c r="A258" s="44"/>
      <c r="B258" s="44"/>
      <c r="C258" s="13">
        <v>2018</v>
      </c>
      <c r="D258" s="14">
        <f t="shared" si="62"/>
        <v>0</v>
      </c>
      <c r="E258" s="17">
        <v>0</v>
      </c>
      <c r="F258" s="17">
        <v>0</v>
      </c>
      <c r="G258" s="17">
        <v>0</v>
      </c>
      <c r="H258" s="17">
        <v>0</v>
      </c>
      <c r="I258" s="47"/>
      <c r="J258" s="16">
        <v>85</v>
      </c>
      <c r="K258" s="16">
        <v>85</v>
      </c>
      <c r="L258" s="16">
        <v>100</v>
      </c>
    </row>
    <row r="259" spans="1:12" x14ac:dyDescent="0.25">
      <c r="A259" s="44"/>
      <c r="B259" s="44"/>
      <c r="C259" s="13">
        <v>2019</v>
      </c>
      <c r="D259" s="14">
        <f t="shared" si="62"/>
        <v>0</v>
      </c>
      <c r="E259" s="17">
        <v>0</v>
      </c>
      <c r="F259" s="17">
        <v>0</v>
      </c>
      <c r="G259" s="17">
        <v>0</v>
      </c>
      <c r="H259" s="17">
        <v>0</v>
      </c>
      <c r="I259" s="47"/>
      <c r="J259" s="16">
        <v>90</v>
      </c>
      <c r="K259" s="16">
        <v>90</v>
      </c>
      <c r="L259" s="16">
        <v>100</v>
      </c>
    </row>
    <row r="260" spans="1:12" x14ac:dyDescent="0.25">
      <c r="A260" s="44"/>
      <c r="B260" s="44"/>
      <c r="C260" s="13">
        <v>2020</v>
      </c>
      <c r="D260" s="14">
        <f t="shared" si="62"/>
        <v>0</v>
      </c>
      <c r="E260" s="17">
        <v>0</v>
      </c>
      <c r="F260" s="17">
        <v>0</v>
      </c>
      <c r="G260" s="26">
        <v>0</v>
      </c>
      <c r="H260" s="17">
        <v>0</v>
      </c>
      <c r="I260" s="47"/>
      <c r="J260" s="16">
        <v>95</v>
      </c>
      <c r="K260" s="16">
        <v>95</v>
      </c>
      <c r="L260" s="16">
        <v>100</v>
      </c>
    </row>
    <row r="261" spans="1:12" x14ac:dyDescent="0.25">
      <c r="A261" s="44"/>
      <c r="B261" s="44"/>
      <c r="C261" s="13">
        <v>2021</v>
      </c>
      <c r="D261" s="14">
        <f t="shared" si="62"/>
        <v>0</v>
      </c>
      <c r="E261" s="17">
        <v>0</v>
      </c>
      <c r="F261" s="17">
        <v>0</v>
      </c>
      <c r="G261" s="17">
        <v>0</v>
      </c>
      <c r="H261" s="17">
        <v>0</v>
      </c>
      <c r="I261" s="47"/>
      <c r="J261" s="16">
        <v>98</v>
      </c>
      <c r="K261" s="16">
        <v>98</v>
      </c>
      <c r="L261" s="16">
        <v>100</v>
      </c>
    </row>
    <row r="262" spans="1:12" x14ac:dyDescent="0.25">
      <c r="A262" s="44"/>
      <c r="B262" s="44"/>
      <c r="C262" s="13">
        <v>2022</v>
      </c>
      <c r="D262" s="14">
        <f t="shared" si="62"/>
        <v>0</v>
      </c>
      <c r="E262" s="17">
        <v>0</v>
      </c>
      <c r="F262" s="17">
        <v>0</v>
      </c>
      <c r="G262" s="17">
        <v>0</v>
      </c>
      <c r="H262" s="17">
        <v>0</v>
      </c>
      <c r="I262" s="47"/>
      <c r="J262" s="16">
        <v>100</v>
      </c>
      <c r="K262" s="16">
        <v>100</v>
      </c>
      <c r="L262" s="16">
        <v>100</v>
      </c>
    </row>
    <row r="263" spans="1:12" x14ac:dyDescent="0.25">
      <c r="A263" s="45"/>
      <c r="B263" s="45"/>
      <c r="C263" s="13">
        <v>2023</v>
      </c>
      <c r="D263" s="14"/>
      <c r="E263" s="17"/>
      <c r="F263" s="17"/>
      <c r="G263" s="17"/>
      <c r="H263" s="17"/>
      <c r="I263" s="48"/>
      <c r="J263" s="16">
        <v>100</v>
      </c>
      <c r="K263" s="16">
        <v>100</v>
      </c>
      <c r="L263" s="16">
        <v>100</v>
      </c>
    </row>
    <row r="264" spans="1:12" x14ac:dyDescent="0.25">
      <c r="A264" s="43" t="s">
        <v>74</v>
      </c>
      <c r="B264" s="43" t="s">
        <v>75</v>
      </c>
      <c r="C264" s="13" t="s">
        <v>18</v>
      </c>
      <c r="D264" s="14">
        <f>SUM(E264:H264)</f>
        <v>831.9</v>
      </c>
      <c r="E264" s="14">
        <f>SUM(E265:E272)</f>
        <v>0</v>
      </c>
      <c r="F264" s="14">
        <f>SUM(F265:F272)</f>
        <v>0</v>
      </c>
      <c r="G264" s="14">
        <f>SUM(G265:G272)</f>
        <v>831.9</v>
      </c>
      <c r="H264" s="14">
        <f>SUM(H265:H275)</f>
        <v>0</v>
      </c>
      <c r="I264" s="15" t="s">
        <v>19</v>
      </c>
      <c r="J264" s="15" t="s">
        <v>19</v>
      </c>
      <c r="K264" s="15" t="s">
        <v>19</v>
      </c>
      <c r="L264" s="15" t="s">
        <v>19</v>
      </c>
    </row>
    <row r="265" spans="1:12" x14ac:dyDescent="0.25">
      <c r="A265" s="44"/>
      <c r="B265" s="44"/>
      <c r="C265" s="13">
        <v>2014</v>
      </c>
      <c r="D265" s="14">
        <f t="shared" ref="D265:D273" si="63">SUM(E265:H265)</f>
        <v>0</v>
      </c>
      <c r="E265" s="17">
        <v>0</v>
      </c>
      <c r="F265" s="17">
        <v>0</v>
      </c>
      <c r="G265" s="17">
        <v>0</v>
      </c>
      <c r="H265" s="17">
        <v>0</v>
      </c>
      <c r="I265" s="46" t="s">
        <v>69</v>
      </c>
      <c r="J265" s="16">
        <v>50</v>
      </c>
      <c r="K265" s="16">
        <v>50</v>
      </c>
      <c r="L265" s="16">
        <v>100</v>
      </c>
    </row>
    <row r="266" spans="1:12" x14ac:dyDescent="0.25">
      <c r="A266" s="44"/>
      <c r="B266" s="44"/>
      <c r="C266" s="13">
        <v>2015</v>
      </c>
      <c r="D266" s="14">
        <f t="shared" si="63"/>
        <v>0</v>
      </c>
      <c r="E266" s="17">
        <v>0</v>
      </c>
      <c r="F266" s="17">
        <v>0</v>
      </c>
      <c r="G266" s="17">
        <v>0</v>
      </c>
      <c r="H266" s="17">
        <v>0</v>
      </c>
      <c r="I266" s="47"/>
      <c r="J266" s="16">
        <v>60</v>
      </c>
      <c r="K266" s="16">
        <v>60</v>
      </c>
      <c r="L266" s="16">
        <v>100</v>
      </c>
    </row>
    <row r="267" spans="1:12" x14ac:dyDescent="0.25">
      <c r="A267" s="44"/>
      <c r="B267" s="44"/>
      <c r="C267" s="13">
        <v>2016</v>
      </c>
      <c r="D267" s="14">
        <f t="shared" si="63"/>
        <v>431.9</v>
      </c>
      <c r="E267" s="17">
        <v>0</v>
      </c>
      <c r="F267" s="17">
        <v>0</v>
      </c>
      <c r="G267" s="17">
        <v>431.9</v>
      </c>
      <c r="H267" s="17">
        <v>0</v>
      </c>
      <c r="I267" s="47"/>
      <c r="J267" s="16">
        <v>70</v>
      </c>
      <c r="K267" s="16">
        <v>70</v>
      </c>
      <c r="L267" s="16">
        <v>100</v>
      </c>
    </row>
    <row r="268" spans="1:12" x14ac:dyDescent="0.25">
      <c r="A268" s="44"/>
      <c r="B268" s="44"/>
      <c r="C268" s="13">
        <v>2017</v>
      </c>
      <c r="D268" s="14">
        <f t="shared" si="63"/>
        <v>400</v>
      </c>
      <c r="E268" s="17">
        <v>0</v>
      </c>
      <c r="F268" s="17">
        <v>0</v>
      </c>
      <c r="G268" s="17">
        <v>400</v>
      </c>
      <c r="H268" s="17">
        <v>0</v>
      </c>
      <c r="I268" s="47"/>
      <c r="J268" s="16">
        <v>80</v>
      </c>
      <c r="K268" s="16">
        <v>80</v>
      </c>
      <c r="L268" s="16">
        <v>100</v>
      </c>
    </row>
    <row r="269" spans="1:12" x14ac:dyDescent="0.25">
      <c r="A269" s="44"/>
      <c r="B269" s="44"/>
      <c r="C269" s="13">
        <v>2018</v>
      </c>
      <c r="D269" s="14">
        <f t="shared" si="63"/>
        <v>0</v>
      </c>
      <c r="E269" s="17">
        <v>0</v>
      </c>
      <c r="F269" s="17">
        <v>0</v>
      </c>
      <c r="G269" s="17">
        <v>0</v>
      </c>
      <c r="H269" s="17">
        <v>0</v>
      </c>
      <c r="I269" s="47"/>
      <c r="J269" s="16">
        <v>85</v>
      </c>
      <c r="K269" s="16">
        <v>85</v>
      </c>
      <c r="L269" s="16">
        <v>100</v>
      </c>
    </row>
    <row r="270" spans="1:12" x14ac:dyDescent="0.25">
      <c r="A270" s="44"/>
      <c r="B270" s="44"/>
      <c r="C270" s="13">
        <v>2019</v>
      </c>
      <c r="D270" s="14">
        <f t="shared" si="63"/>
        <v>0</v>
      </c>
      <c r="E270" s="17">
        <v>0</v>
      </c>
      <c r="F270" s="17">
        <v>0</v>
      </c>
      <c r="G270" s="17">
        <v>0</v>
      </c>
      <c r="H270" s="17">
        <v>0</v>
      </c>
      <c r="I270" s="47"/>
      <c r="J270" s="16">
        <v>90</v>
      </c>
      <c r="K270" s="16">
        <v>90</v>
      </c>
      <c r="L270" s="16">
        <v>100</v>
      </c>
    </row>
    <row r="271" spans="1:12" x14ac:dyDescent="0.25">
      <c r="A271" s="44"/>
      <c r="B271" s="44"/>
      <c r="C271" s="13">
        <v>2020</v>
      </c>
      <c r="D271" s="14">
        <f t="shared" si="63"/>
        <v>0</v>
      </c>
      <c r="E271" s="17">
        <v>0</v>
      </c>
      <c r="F271" s="17">
        <v>0</v>
      </c>
      <c r="G271" s="26">
        <v>0</v>
      </c>
      <c r="H271" s="17">
        <v>0</v>
      </c>
      <c r="I271" s="47"/>
      <c r="J271" s="16">
        <v>95</v>
      </c>
      <c r="K271" s="16">
        <v>95</v>
      </c>
      <c r="L271" s="16">
        <v>100</v>
      </c>
    </row>
    <row r="272" spans="1:12" x14ac:dyDescent="0.25">
      <c r="A272" s="44"/>
      <c r="B272" s="44"/>
      <c r="C272" s="13">
        <v>2021</v>
      </c>
      <c r="D272" s="14">
        <f t="shared" si="63"/>
        <v>0</v>
      </c>
      <c r="E272" s="17">
        <v>0</v>
      </c>
      <c r="F272" s="17">
        <v>0</v>
      </c>
      <c r="G272" s="17">
        <v>0</v>
      </c>
      <c r="H272" s="17">
        <v>0</v>
      </c>
      <c r="I272" s="47"/>
      <c r="J272" s="16">
        <v>98</v>
      </c>
      <c r="K272" s="16">
        <v>98</v>
      </c>
      <c r="L272" s="16">
        <v>100</v>
      </c>
    </row>
    <row r="273" spans="1:12" x14ac:dyDescent="0.25">
      <c r="A273" s="44"/>
      <c r="B273" s="44"/>
      <c r="C273" s="13">
        <v>2022</v>
      </c>
      <c r="D273" s="14">
        <f t="shared" si="63"/>
        <v>0</v>
      </c>
      <c r="E273" s="17">
        <v>0</v>
      </c>
      <c r="F273" s="17">
        <v>0</v>
      </c>
      <c r="G273" s="17">
        <v>0</v>
      </c>
      <c r="H273" s="17">
        <v>0</v>
      </c>
      <c r="I273" s="47"/>
      <c r="J273" s="16">
        <v>100</v>
      </c>
      <c r="K273" s="16">
        <v>100</v>
      </c>
      <c r="L273" s="16">
        <v>100</v>
      </c>
    </row>
    <row r="274" spans="1:12" x14ac:dyDescent="0.25">
      <c r="A274" s="45"/>
      <c r="B274" s="45"/>
      <c r="C274" s="13">
        <v>2023</v>
      </c>
      <c r="D274" s="14"/>
      <c r="E274" s="17"/>
      <c r="F274" s="17"/>
      <c r="G274" s="17"/>
      <c r="H274" s="17"/>
      <c r="I274" s="48"/>
      <c r="J274" s="16">
        <v>100</v>
      </c>
      <c r="K274" s="16">
        <v>100</v>
      </c>
      <c r="L274" s="16">
        <v>100</v>
      </c>
    </row>
    <row r="275" spans="1:12" x14ac:dyDescent="0.25">
      <c r="A275" s="43" t="s">
        <v>76</v>
      </c>
      <c r="B275" s="43" t="s">
        <v>77</v>
      </c>
      <c r="C275" s="13" t="s">
        <v>18</v>
      </c>
      <c r="D275" s="14">
        <f>SUM(E275:H275)</f>
        <v>75356.900000000009</v>
      </c>
      <c r="E275" s="14">
        <f>SUM(E276:E283)</f>
        <v>0</v>
      </c>
      <c r="F275" s="14">
        <f>SUM(F276:F283)</f>
        <v>65831.8</v>
      </c>
      <c r="G275" s="14">
        <f>SUM(G276:G283)</f>
        <v>9525.1</v>
      </c>
      <c r="H275" s="14">
        <f>SUM(H276:H286)</f>
        <v>0</v>
      </c>
      <c r="I275" s="15" t="s">
        <v>19</v>
      </c>
      <c r="J275" s="15" t="s">
        <v>19</v>
      </c>
      <c r="K275" s="15" t="s">
        <v>19</v>
      </c>
      <c r="L275" s="15" t="s">
        <v>19</v>
      </c>
    </row>
    <row r="276" spans="1:12" x14ac:dyDescent="0.25">
      <c r="A276" s="44"/>
      <c r="B276" s="44"/>
      <c r="C276" s="13">
        <v>2014</v>
      </c>
      <c r="D276" s="14">
        <f t="shared" ref="D276:D284" si="64">SUM(E276:H276)</f>
        <v>0</v>
      </c>
      <c r="E276" s="17">
        <v>0</v>
      </c>
      <c r="F276" s="17">
        <v>0</v>
      </c>
      <c r="G276" s="17">
        <v>0</v>
      </c>
      <c r="H276" s="17">
        <v>0</v>
      </c>
      <c r="I276" s="46" t="s">
        <v>69</v>
      </c>
      <c r="J276" s="16">
        <v>50</v>
      </c>
      <c r="K276" s="16">
        <v>50</v>
      </c>
      <c r="L276" s="16">
        <v>100</v>
      </c>
    </row>
    <row r="277" spans="1:12" x14ac:dyDescent="0.25">
      <c r="A277" s="44"/>
      <c r="B277" s="44"/>
      <c r="C277" s="13">
        <v>2015</v>
      </c>
      <c r="D277" s="14">
        <f t="shared" si="64"/>
        <v>0</v>
      </c>
      <c r="E277" s="17">
        <v>0</v>
      </c>
      <c r="F277" s="17">
        <v>0</v>
      </c>
      <c r="G277" s="17">
        <v>0</v>
      </c>
      <c r="H277" s="17">
        <v>0</v>
      </c>
      <c r="I277" s="47"/>
      <c r="J277" s="16">
        <v>60</v>
      </c>
      <c r="K277" s="16">
        <v>60</v>
      </c>
      <c r="L277" s="16">
        <v>100</v>
      </c>
    </row>
    <row r="278" spans="1:12" x14ac:dyDescent="0.25">
      <c r="A278" s="44"/>
      <c r="B278" s="44"/>
      <c r="C278" s="13">
        <v>2016</v>
      </c>
      <c r="D278" s="14">
        <f t="shared" si="64"/>
        <v>36267.300000000003</v>
      </c>
      <c r="E278" s="17">
        <v>0</v>
      </c>
      <c r="F278" s="17">
        <v>31633.5</v>
      </c>
      <c r="G278" s="17">
        <v>4633.8</v>
      </c>
      <c r="H278" s="17">
        <v>0</v>
      </c>
      <c r="I278" s="47"/>
      <c r="J278" s="16">
        <v>70</v>
      </c>
      <c r="K278" s="16">
        <v>70</v>
      </c>
      <c r="L278" s="16">
        <v>100</v>
      </c>
    </row>
    <row r="279" spans="1:12" x14ac:dyDescent="0.25">
      <c r="A279" s="44"/>
      <c r="B279" s="44"/>
      <c r="C279" s="13">
        <v>2017</v>
      </c>
      <c r="D279" s="14">
        <f t="shared" si="64"/>
        <v>39089.600000000006</v>
      </c>
      <c r="E279" s="17">
        <v>0</v>
      </c>
      <c r="F279" s="17">
        <v>34198.300000000003</v>
      </c>
      <c r="G279" s="17">
        <v>4891.3</v>
      </c>
      <c r="H279" s="17">
        <v>0</v>
      </c>
      <c r="I279" s="47"/>
      <c r="J279" s="16">
        <v>80</v>
      </c>
      <c r="K279" s="16">
        <v>80</v>
      </c>
      <c r="L279" s="16">
        <v>100</v>
      </c>
    </row>
    <row r="280" spans="1:12" x14ac:dyDescent="0.25">
      <c r="A280" s="44"/>
      <c r="B280" s="44"/>
      <c r="C280" s="13">
        <v>2018</v>
      </c>
      <c r="D280" s="14">
        <f t="shared" si="64"/>
        <v>0</v>
      </c>
      <c r="E280" s="17">
        <v>0</v>
      </c>
      <c r="F280" s="17">
        <v>0</v>
      </c>
      <c r="G280" s="17">
        <v>0</v>
      </c>
      <c r="H280" s="17">
        <v>0</v>
      </c>
      <c r="I280" s="47"/>
      <c r="J280" s="16">
        <v>85</v>
      </c>
      <c r="K280" s="16">
        <v>85</v>
      </c>
      <c r="L280" s="16">
        <v>100</v>
      </c>
    </row>
    <row r="281" spans="1:12" x14ac:dyDescent="0.25">
      <c r="A281" s="44"/>
      <c r="B281" s="44"/>
      <c r="C281" s="13">
        <v>2019</v>
      </c>
      <c r="D281" s="14">
        <f t="shared" si="64"/>
        <v>0</v>
      </c>
      <c r="E281" s="17">
        <v>0</v>
      </c>
      <c r="F281" s="17">
        <v>0</v>
      </c>
      <c r="G281" s="17">
        <v>0</v>
      </c>
      <c r="H281" s="17">
        <v>0</v>
      </c>
      <c r="I281" s="47"/>
      <c r="J281" s="16">
        <v>90</v>
      </c>
      <c r="K281" s="16">
        <v>90</v>
      </c>
      <c r="L281" s="16">
        <v>100</v>
      </c>
    </row>
    <row r="282" spans="1:12" x14ac:dyDescent="0.25">
      <c r="A282" s="44"/>
      <c r="B282" s="44"/>
      <c r="C282" s="13">
        <v>2020</v>
      </c>
      <c r="D282" s="14">
        <f t="shared" si="64"/>
        <v>0</v>
      </c>
      <c r="E282" s="17">
        <v>0</v>
      </c>
      <c r="F282" s="17">
        <v>0</v>
      </c>
      <c r="G282" s="26">
        <v>0</v>
      </c>
      <c r="H282" s="17">
        <v>0</v>
      </c>
      <c r="I282" s="47"/>
      <c r="J282" s="16">
        <v>95</v>
      </c>
      <c r="K282" s="16">
        <v>95</v>
      </c>
      <c r="L282" s="16">
        <v>100</v>
      </c>
    </row>
    <row r="283" spans="1:12" x14ac:dyDescent="0.25">
      <c r="A283" s="44"/>
      <c r="B283" s="44"/>
      <c r="C283" s="13">
        <v>2021</v>
      </c>
      <c r="D283" s="14">
        <f t="shared" si="64"/>
        <v>0</v>
      </c>
      <c r="E283" s="17">
        <v>0</v>
      </c>
      <c r="F283" s="17">
        <v>0</v>
      </c>
      <c r="G283" s="17">
        <v>0</v>
      </c>
      <c r="H283" s="17">
        <v>0</v>
      </c>
      <c r="I283" s="47"/>
      <c r="J283" s="16">
        <v>98</v>
      </c>
      <c r="K283" s="16">
        <v>98</v>
      </c>
      <c r="L283" s="16">
        <v>100</v>
      </c>
    </row>
    <row r="284" spans="1:12" x14ac:dyDescent="0.25">
      <c r="A284" s="44"/>
      <c r="B284" s="44"/>
      <c r="C284" s="13">
        <v>2022</v>
      </c>
      <c r="D284" s="14">
        <f t="shared" si="64"/>
        <v>0</v>
      </c>
      <c r="E284" s="17">
        <v>0</v>
      </c>
      <c r="F284" s="17">
        <v>0</v>
      </c>
      <c r="G284" s="17">
        <v>0</v>
      </c>
      <c r="H284" s="17">
        <v>0</v>
      </c>
      <c r="I284" s="47"/>
      <c r="J284" s="16">
        <v>100</v>
      </c>
      <c r="K284" s="16">
        <v>100</v>
      </c>
      <c r="L284" s="16">
        <v>100</v>
      </c>
    </row>
    <row r="285" spans="1:12" x14ac:dyDescent="0.25">
      <c r="A285" s="45"/>
      <c r="B285" s="45"/>
      <c r="C285" s="13">
        <v>2023</v>
      </c>
      <c r="D285" s="14"/>
      <c r="E285" s="17"/>
      <c r="F285" s="17"/>
      <c r="G285" s="17"/>
      <c r="H285" s="17"/>
      <c r="I285" s="48"/>
      <c r="J285" s="16">
        <v>100</v>
      </c>
      <c r="K285" s="16">
        <v>100</v>
      </c>
      <c r="L285" s="16">
        <v>100</v>
      </c>
    </row>
    <row r="286" spans="1:12" x14ac:dyDescent="0.25">
      <c r="A286" s="43" t="s">
        <v>78</v>
      </c>
      <c r="B286" s="43" t="s">
        <v>79</v>
      </c>
      <c r="C286" s="13" t="s">
        <v>18</v>
      </c>
      <c r="D286" s="14">
        <f>SUM(E286:H286)</f>
        <v>81889.8</v>
      </c>
      <c r="E286" s="14">
        <f>SUM(E287:E294)</f>
        <v>0</v>
      </c>
      <c r="F286" s="14">
        <f>SUM(F287:F294)</f>
        <v>68520.600000000006</v>
      </c>
      <c r="G286" s="14">
        <f>SUM(G287:G294)</f>
        <v>13369.2</v>
      </c>
      <c r="H286" s="14">
        <f>SUM(H287:H297)</f>
        <v>0</v>
      </c>
      <c r="I286" s="15" t="s">
        <v>19</v>
      </c>
      <c r="J286" s="15" t="s">
        <v>19</v>
      </c>
      <c r="K286" s="15" t="s">
        <v>19</v>
      </c>
      <c r="L286" s="15" t="s">
        <v>19</v>
      </c>
    </row>
    <row r="287" spans="1:12" x14ac:dyDescent="0.25">
      <c r="A287" s="44"/>
      <c r="B287" s="44"/>
      <c r="C287" s="13">
        <v>2014</v>
      </c>
      <c r="D287" s="14">
        <f t="shared" ref="D287:D295" si="65">SUM(E287:H287)</f>
        <v>0</v>
      </c>
      <c r="E287" s="17">
        <v>0</v>
      </c>
      <c r="F287" s="17">
        <v>0</v>
      </c>
      <c r="G287" s="17">
        <v>0</v>
      </c>
      <c r="H287" s="17">
        <v>0</v>
      </c>
      <c r="I287" s="46" t="s">
        <v>69</v>
      </c>
      <c r="J287" s="16">
        <v>50</v>
      </c>
      <c r="K287" s="16">
        <v>50</v>
      </c>
      <c r="L287" s="16">
        <v>100</v>
      </c>
    </row>
    <row r="288" spans="1:12" x14ac:dyDescent="0.25">
      <c r="A288" s="44"/>
      <c r="B288" s="44"/>
      <c r="C288" s="13">
        <v>2015</v>
      </c>
      <c r="D288" s="14">
        <f t="shared" si="65"/>
        <v>0</v>
      </c>
      <c r="E288" s="17">
        <v>0</v>
      </c>
      <c r="F288" s="17">
        <v>0</v>
      </c>
      <c r="G288" s="17">
        <v>0</v>
      </c>
      <c r="H288" s="17">
        <v>0</v>
      </c>
      <c r="I288" s="47"/>
      <c r="J288" s="16">
        <v>60</v>
      </c>
      <c r="K288" s="16">
        <v>60</v>
      </c>
      <c r="L288" s="16">
        <v>100</v>
      </c>
    </row>
    <row r="289" spans="1:12" x14ac:dyDescent="0.25">
      <c r="A289" s="44"/>
      <c r="B289" s="44"/>
      <c r="C289" s="13">
        <v>2016</v>
      </c>
      <c r="D289" s="14">
        <f t="shared" si="65"/>
        <v>0</v>
      </c>
      <c r="E289" s="17">
        <v>0</v>
      </c>
      <c r="F289" s="17">
        <v>0</v>
      </c>
      <c r="G289" s="17">
        <v>0</v>
      </c>
      <c r="H289" s="17">
        <v>0</v>
      </c>
      <c r="I289" s="47"/>
      <c r="J289" s="16">
        <v>70</v>
      </c>
      <c r="K289" s="16">
        <v>70</v>
      </c>
      <c r="L289" s="16">
        <v>100</v>
      </c>
    </row>
    <row r="290" spans="1:12" x14ac:dyDescent="0.25">
      <c r="A290" s="44"/>
      <c r="B290" s="44"/>
      <c r="C290" s="13">
        <v>2017</v>
      </c>
      <c r="D290" s="14">
        <f t="shared" si="65"/>
        <v>0</v>
      </c>
      <c r="E290" s="17">
        <v>0</v>
      </c>
      <c r="F290" s="17">
        <v>0</v>
      </c>
      <c r="G290" s="17">
        <v>0</v>
      </c>
      <c r="H290" s="17">
        <v>0</v>
      </c>
      <c r="I290" s="47"/>
      <c r="J290" s="16">
        <v>80</v>
      </c>
      <c r="K290" s="16">
        <v>80</v>
      </c>
      <c r="L290" s="16">
        <v>100</v>
      </c>
    </row>
    <row r="291" spans="1:12" x14ac:dyDescent="0.25">
      <c r="A291" s="44"/>
      <c r="B291" s="44"/>
      <c r="C291" s="13">
        <v>2018</v>
      </c>
      <c r="D291" s="14">
        <f t="shared" si="65"/>
        <v>5801.7</v>
      </c>
      <c r="E291" s="17">
        <v>0</v>
      </c>
      <c r="F291" s="17">
        <v>0</v>
      </c>
      <c r="G291" s="17">
        <v>5801.7</v>
      </c>
      <c r="H291" s="17">
        <v>0</v>
      </c>
      <c r="I291" s="47"/>
      <c r="J291" s="16">
        <v>85</v>
      </c>
      <c r="K291" s="16">
        <v>85</v>
      </c>
      <c r="L291" s="16">
        <v>100</v>
      </c>
    </row>
    <row r="292" spans="1:12" x14ac:dyDescent="0.25">
      <c r="A292" s="44"/>
      <c r="B292" s="44"/>
      <c r="C292" s="13">
        <v>2019</v>
      </c>
      <c r="D292" s="14">
        <f t="shared" si="65"/>
        <v>3870</v>
      </c>
      <c r="E292" s="17">
        <v>0</v>
      </c>
      <c r="F292" s="17">
        <v>0</v>
      </c>
      <c r="G292" s="17">
        <v>3870</v>
      </c>
      <c r="H292" s="17">
        <v>0</v>
      </c>
      <c r="I292" s="47"/>
      <c r="J292" s="16">
        <v>90</v>
      </c>
      <c r="K292" s="16">
        <v>90</v>
      </c>
      <c r="L292" s="16">
        <v>100</v>
      </c>
    </row>
    <row r="293" spans="1:12" x14ac:dyDescent="0.25">
      <c r="A293" s="44"/>
      <c r="B293" s="44"/>
      <c r="C293" s="13">
        <v>2020</v>
      </c>
      <c r="D293" s="14">
        <f t="shared" si="65"/>
        <v>72218.100000000006</v>
      </c>
      <c r="E293" s="17">
        <v>0</v>
      </c>
      <c r="F293" s="17">
        <v>68520.600000000006</v>
      </c>
      <c r="G293" s="26">
        <v>3697.5</v>
      </c>
      <c r="H293" s="17">
        <v>0</v>
      </c>
      <c r="I293" s="47"/>
      <c r="J293" s="16">
        <v>95</v>
      </c>
      <c r="K293" s="16">
        <v>95</v>
      </c>
      <c r="L293" s="16">
        <v>100</v>
      </c>
    </row>
    <row r="294" spans="1:12" x14ac:dyDescent="0.25">
      <c r="A294" s="44"/>
      <c r="B294" s="44"/>
      <c r="C294" s="13">
        <v>2021</v>
      </c>
      <c r="D294" s="14">
        <f t="shared" si="65"/>
        <v>0</v>
      </c>
      <c r="E294" s="17">
        <v>0</v>
      </c>
      <c r="F294" s="17">
        <v>0</v>
      </c>
      <c r="G294" s="17">
        <v>0</v>
      </c>
      <c r="H294" s="17">
        <v>0</v>
      </c>
      <c r="I294" s="47"/>
      <c r="J294" s="16">
        <v>98</v>
      </c>
      <c r="K294" s="16">
        <v>98</v>
      </c>
      <c r="L294" s="16">
        <v>100</v>
      </c>
    </row>
    <row r="295" spans="1:12" x14ac:dyDescent="0.25">
      <c r="A295" s="44"/>
      <c r="B295" s="44"/>
      <c r="C295" s="13">
        <v>2022</v>
      </c>
      <c r="D295" s="17">
        <f t="shared" si="65"/>
        <v>4195.3999999999996</v>
      </c>
      <c r="E295" s="17">
        <v>0</v>
      </c>
      <c r="F295" s="17">
        <v>0</v>
      </c>
      <c r="G295" s="17">
        <v>4195.3999999999996</v>
      </c>
      <c r="H295" s="17">
        <v>0</v>
      </c>
      <c r="I295" s="47"/>
      <c r="J295" s="16">
        <v>100</v>
      </c>
      <c r="K295" s="16">
        <v>100</v>
      </c>
      <c r="L295" s="16">
        <v>100</v>
      </c>
    </row>
    <row r="296" spans="1:12" x14ac:dyDescent="0.25">
      <c r="A296" s="45"/>
      <c r="B296" s="45"/>
      <c r="C296" s="13">
        <v>2023</v>
      </c>
      <c r="D296" s="17"/>
      <c r="E296" s="17"/>
      <c r="F296" s="17"/>
      <c r="G296" s="17"/>
      <c r="H296" s="17"/>
      <c r="I296" s="48"/>
      <c r="J296" s="16">
        <v>100</v>
      </c>
      <c r="K296" s="16">
        <v>100</v>
      </c>
      <c r="L296" s="16">
        <v>100</v>
      </c>
    </row>
    <row r="297" spans="1:12" x14ac:dyDescent="0.25">
      <c r="A297" s="43" t="s">
        <v>80</v>
      </c>
      <c r="B297" s="43" t="s">
        <v>81</v>
      </c>
      <c r="C297" s="13" t="s">
        <v>18</v>
      </c>
      <c r="D297" s="14">
        <f>SUM(E297:H297)</f>
        <v>3521</v>
      </c>
      <c r="E297" s="14">
        <f>SUM(E298:E305)</f>
        <v>0</v>
      </c>
      <c r="F297" s="14">
        <f>SUM(F298:F305)</f>
        <v>0</v>
      </c>
      <c r="G297" s="14">
        <f>SUM(G298:G305)</f>
        <v>3521</v>
      </c>
      <c r="H297" s="14">
        <f>SUM(H298:H393)</f>
        <v>0</v>
      </c>
      <c r="I297" s="15" t="s">
        <v>19</v>
      </c>
      <c r="J297" s="15" t="s">
        <v>19</v>
      </c>
      <c r="K297" s="15" t="s">
        <v>19</v>
      </c>
      <c r="L297" s="15" t="s">
        <v>19</v>
      </c>
    </row>
    <row r="298" spans="1:12" x14ac:dyDescent="0.25">
      <c r="A298" s="44"/>
      <c r="B298" s="44"/>
      <c r="C298" s="13">
        <v>2014</v>
      </c>
      <c r="D298" s="14">
        <f t="shared" ref="D298:D307" si="66">SUM(E298:H298)</f>
        <v>0</v>
      </c>
      <c r="E298" s="17">
        <v>0</v>
      </c>
      <c r="F298" s="17">
        <v>0</v>
      </c>
      <c r="G298" s="17">
        <v>0</v>
      </c>
      <c r="H298" s="17">
        <v>0</v>
      </c>
      <c r="I298" s="46" t="s">
        <v>82</v>
      </c>
      <c r="J298" s="16">
        <v>50</v>
      </c>
      <c r="K298" s="16">
        <v>50</v>
      </c>
      <c r="L298" s="16">
        <v>100</v>
      </c>
    </row>
    <row r="299" spans="1:12" x14ac:dyDescent="0.25">
      <c r="A299" s="44"/>
      <c r="B299" s="44"/>
      <c r="C299" s="13">
        <v>2015</v>
      </c>
      <c r="D299" s="14">
        <f t="shared" si="66"/>
        <v>0</v>
      </c>
      <c r="E299" s="17">
        <v>0</v>
      </c>
      <c r="F299" s="17">
        <v>0</v>
      </c>
      <c r="G299" s="17">
        <v>0</v>
      </c>
      <c r="H299" s="17">
        <v>0</v>
      </c>
      <c r="I299" s="47"/>
      <c r="J299" s="16">
        <v>60</v>
      </c>
      <c r="K299" s="16">
        <v>60</v>
      </c>
      <c r="L299" s="16">
        <v>100</v>
      </c>
    </row>
    <row r="300" spans="1:12" x14ac:dyDescent="0.25">
      <c r="A300" s="44"/>
      <c r="B300" s="44"/>
      <c r="C300" s="13">
        <v>2016</v>
      </c>
      <c r="D300" s="14">
        <f t="shared" si="66"/>
        <v>0</v>
      </c>
      <c r="E300" s="17">
        <v>0</v>
      </c>
      <c r="F300" s="17">
        <v>0</v>
      </c>
      <c r="G300" s="17">
        <v>0</v>
      </c>
      <c r="H300" s="17">
        <v>0</v>
      </c>
      <c r="I300" s="47"/>
      <c r="J300" s="16">
        <v>70</v>
      </c>
      <c r="K300" s="16">
        <v>70</v>
      </c>
      <c r="L300" s="16">
        <v>100</v>
      </c>
    </row>
    <row r="301" spans="1:12" x14ac:dyDescent="0.25">
      <c r="A301" s="44"/>
      <c r="B301" s="44"/>
      <c r="C301" s="13">
        <v>2017</v>
      </c>
      <c r="D301" s="14">
        <f t="shared" si="66"/>
        <v>0</v>
      </c>
      <c r="E301" s="17">
        <v>0</v>
      </c>
      <c r="F301" s="17">
        <v>0</v>
      </c>
      <c r="G301" s="17">
        <v>0</v>
      </c>
      <c r="H301" s="17">
        <v>0</v>
      </c>
      <c r="I301" s="47"/>
      <c r="J301" s="16">
        <v>80</v>
      </c>
      <c r="K301" s="16">
        <v>80</v>
      </c>
      <c r="L301" s="16">
        <v>100</v>
      </c>
    </row>
    <row r="302" spans="1:12" x14ac:dyDescent="0.25">
      <c r="A302" s="44"/>
      <c r="B302" s="44"/>
      <c r="C302" s="13">
        <v>2018</v>
      </c>
      <c r="D302" s="14">
        <f t="shared" si="66"/>
        <v>0</v>
      </c>
      <c r="E302" s="17">
        <v>0</v>
      </c>
      <c r="F302" s="17">
        <v>0</v>
      </c>
      <c r="G302" s="17">
        <v>0</v>
      </c>
      <c r="H302" s="17">
        <v>0</v>
      </c>
      <c r="I302" s="47"/>
      <c r="J302" s="16">
        <v>85</v>
      </c>
      <c r="K302" s="16">
        <v>85</v>
      </c>
      <c r="L302" s="16">
        <v>100</v>
      </c>
    </row>
    <row r="303" spans="1:12" x14ac:dyDescent="0.25">
      <c r="A303" s="44"/>
      <c r="B303" s="44"/>
      <c r="C303" s="13">
        <v>2019</v>
      </c>
      <c r="D303" s="14">
        <f t="shared" si="66"/>
        <v>3521</v>
      </c>
      <c r="E303" s="17">
        <v>0</v>
      </c>
      <c r="F303" s="17">
        <v>0</v>
      </c>
      <c r="G303" s="17">
        <v>3521</v>
      </c>
      <c r="H303" s="17">
        <v>0</v>
      </c>
      <c r="I303" s="47"/>
      <c r="J303" s="16">
        <v>90</v>
      </c>
      <c r="K303" s="16">
        <v>90</v>
      </c>
      <c r="L303" s="16">
        <v>100</v>
      </c>
    </row>
    <row r="304" spans="1:12" x14ac:dyDescent="0.25">
      <c r="A304" s="44"/>
      <c r="B304" s="44"/>
      <c r="C304" s="13">
        <v>2020</v>
      </c>
      <c r="D304" s="14">
        <f t="shared" si="66"/>
        <v>0</v>
      </c>
      <c r="E304" s="17">
        <v>0</v>
      </c>
      <c r="F304" s="17">
        <v>0</v>
      </c>
      <c r="G304" s="26">
        <v>0</v>
      </c>
      <c r="H304" s="17">
        <v>0</v>
      </c>
      <c r="I304" s="47"/>
      <c r="J304" s="16">
        <v>95</v>
      </c>
      <c r="K304" s="16">
        <v>95</v>
      </c>
      <c r="L304" s="16">
        <v>100</v>
      </c>
    </row>
    <row r="305" spans="1:12" x14ac:dyDescent="0.25">
      <c r="A305" s="44"/>
      <c r="B305" s="44"/>
      <c r="C305" s="13">
        <v>2021</v>
      </c>
      <c r="D305" s="14">
        <f t="shared" si="66"/>
        <v>0</v>
      </c>
      <c r="E305" s="17">
        <v>0</v>
      </c>
      <c r="F305" s="17">
        <v>0</v>
      </c>
      <c r="G305" s="17">
        <v>0</v>
      </c>
      <c r="H305" s="17">
        <v>0</v>
      </c>
      <c r="I305" s="47"/>
      <c r="J305" s="16">
        <v>98</v>
      </c>
      <c r="K305" s="16">
        <v>98</v>
      </c>
      <c r="L305" s="16">
        <v>100</v>
      </c>
    </row>
    <row r="306" spans="1:12" x14ac:dyDescent="0.25">
      <c r="A306" s="44"/>
      <c r="B306" s="44"/>
      <c r="C306" s="13">
        <v>2022</v>
      </c>
      <c r="D306" s="14">
        <f t="shared" si="66"/>
        <v>0</v>
      </c>
      <c r="E306" s="17">
        <v>0</v>
      </c>
      <c r="F306" s="17">
        <v>0</v>
      </c>
      <c r="G306" s="17">
        <v>0</v>
      </c>
      <c r="H306" s="17">
        <v>0</v>
      </c>
      <c r="I306" s="47"/>
      <c r="J306" s="16">
        <v>100</v>
      </c>
      <c r="K306" s="16">
        <v>100</v>
      </c>
      <c r="L306" s="16">
        <v>100</v>
      </c>
    </row>
    <row r="307" spans="1:12" x14ac:dyDescent="0.25">
      <c r="A307" s="45"/>
      <c r="B307" s="45"/>
      <c r="C307" s="13">
        <v>2023</v>
      </c>
      <c r="D307" s="17">
        <f t="shared" si="66"/>
        <v>394.3</v>
      </c>
      <c r="E307" s="17"/>
      <c r="F307" s="17"/>
      <c r="G307" s="17">
        <v>394.3</v>
      </c>
      <c r="H307" s="17"/>
      <c r="I307" s="48"/>
      <c r="J307" s="16">
        <v>100</v>
      </c>
      <c r="K307" s="16">
        <v>100</v>
      </c>
      <c r="L307" s="16">
        <v>100</v>
      </c>
    </row>
    <row r="308" spans="1:12" ht="15" customHeight="1" x14ac:dyDescent="0.25">
      <c r="A308" s="39" t="s">
        <v>83</v>
      </c>
      <c r="B308" s="39" t="s">
        <v>353</v>
      </c>
      <c r="C308" s="11" t="s">
        <v>18</v>
      </c>
      <c r="D308" s="12">
        <f>SUM(D309:D316)</f>
        <v>296450.09999999998</v>
      </c>
      <c r="E308" s="12">
        <f>SUM(E309:E317)</f>
        <v>0</v>
      </c>
      <c r="F308" s="12">
        <f t="shared" ref="F308:H308" si="67">SUM(F309:F317)</f>
        <v>0</v>
      </c>
      <c r="G308" s="12">
        <f t="shared" si="67"/>
        <v>357176.39999999997</v>
      </c>
      <c r="H308" s="12">
        <f t="shared" si="67"/>
        <v>0</v>
      </c>
      <c r="I308" s="39" t="s">
        <v>30</v>
      </c>
      <c r="J308" s="39" t="s">
        <v>19</v>
      </c>
      <c r="K308" s="39" t="s">
        <v>19</v>
      </c>
      <c r="L308" s="39" t="s">
        <v>19</v>
      </c>
    </row>
    <row r="309" spans="1:12" x14ac:dyDescent="0.25">
      <c r="A309" s="40"/>
      <c r="B309" s="40"/>
      <c r="C309" s="11">
        <v>2014</v>
      </c>
      <c r="D309" s="12">
        <f>SUM(E309:H309)</f>
        <v>23115</v>
      </c>
      <c r="E309" s="12">
        <f t="shared" ref="E309:G318" si="68">E320+E331+E342+E353+E364+E375+E386</f>
        <v>0</v>
      </c>
      <c r="F309" s="12">
        <f t="shared" si="68"/>
        <v>0</v>
      </c>
      <c r="G309" s="12">
        <f t="shared" si="68"/>
        <v>23115</v>
      </c>
      <c r="H309" s="12">
        <f t="shared" ref="H309:H318" si="69">H386</f>
        <v>0</v>
      </c>
      <c r="I309" s="40"/>
      <c r="J309" s="40"/>
      <c r="K309" s="40"/>
      <c r="L309" s="40"/>
    </row>
    <row r="310" spans="1:12" x14ac:dyDescent="0.25">
      <c r="A310" s="40"/>
      <c r="B310" s="40"/>
      <c r="C310" s="11">
        <v>2015</v>
      </c>
      <c r="D310" s="12">
        <f t="shared" ref="D310:D316" si="70">SUM(E310:H310)</f>
        <v>33499.600000000006</v>
      </c>
      <c r="E310" s="12">
        <f t="shared" si="68"/>
        <v>0</v>
      </c>
      <c r="F310" s="12">
        <f t="shared" si="68"/>
        <v>0</v>
      </c>
      <c r="G310" s="12">
        <f t="shared" si="68"/>
        <v>33499.600000000006</v>
      </c>
      <c r="H310" s="12">
        <f t="shared" si="69"/>
        <v>0</v>
      </c>
      <c r="I310" s="40"/>
      <c r="J310" s="40"/>
      <c r="K310" s="40"/>
      <c r="L310" s="40"/>
    </row>
    <row r="311" spans="1:12" x14ac:dyDescent="0.25">
      <c r="A311" s="40"/>
      <c r="B311" s="40"/>
      <c r="C311" s="11">
        <v>2016</v>
      </c>
      <c r="D311" s="12">
        <f t="shared" si="70"/>
        <v>26446.799999999999</v>
      </c>
      <c r="E311" s="12">
        <f t="shared" si="68"/>
        <v>0</v>
      </c>
      <c r="F311" s="12">
        <f t="shared" si="68"/>
        <v>0</v>
      </c>
      <c r="G311" s="12">
        <f t="shared" si="68"/>
        <v>26446.799999999999</v>
      </c>
      <c r="H311" s="12">
        <f t="shared" si="69"/>
        <v>0</v>
      </c>
      <c r="I311" s="40"/>
      <c r="J311" s="40"/>
      <c r="K311" s="40"/>
      <c r="L311" s="40"/>
    </row>
    <row r="312" spans="1:12" x14ac:dyDescent="0.25">
      <c r="A312" s="40"/>
      <c r="B312" s="40"/>
      <c r="C312" s="11">
        <v>2017</v>
      </c>
      <c r="D312" s="12">
        <f t="shared" si="70"/>
        <v>29304.6</v>
      </c>
      <c r="E312" s="12">
        <f t="shared" si="68"/>
        <v>0</v>
      </c>
      <c r="F312" s="12">
        <f t="shared" si="68"/>
        <v>0</v>
      </c>
      <c r="G312" s="12">
        <f t="shared" si="68"/>
        <v>29304.6</v>
      </c>
      <c r="H312" s="12">
        <f t="shared" si="69"/>
        <v>0</v>
      </c>
      <c r="I312" s="40"/>
      <c r="J312" s="40"/>
      <c r="K312" s="40"/>
      <c r="L312" s="40"/>
    </row>
    <row r="313" spans="1:12" x14ac:dyDescent="0.25">
      <c r="A313" s="40"/>
      <c r="B313" s="40"/>
      <c r="C313" s="11">
        <v>2018</v>
      </c>
      <c r="D313" s="12">
        <f t="shared" si="70"/>
        <v>41777.800000000003</v>
      </c>
      <c r="E313" s="12">
        <f t="shared" si="68"/>
        <v>0</v>
      </c>
      <c r="F313" s="12">
        <f t="shared" si="68"/>
        <v>0</v>
      </c>
      <c r="G313" s="12">
        <f t="shared" si="68"/>
        <v>41777.800000000003</v>
      </c>
      <c r="H313" s="12">
        <f t="shared" si="69"/>
        <v>0</v>
      </c>
      <c r="I313" s="40"/>
      <c r="J313" s="40"/>
      <c r="K313" s="40"/>
      <c r="L313" s="40"/>
    </row>
    <row r="314" spans="1:12" x14ac:dyDescent="0.25">
      <c r="A314" s="40"/>
      <c r="B314" s="40"/>
      <c r="C314" s="11">
        <v>2019</v>
      </c>
      <c r="D314" s="12">
        <f t="shared" si="70"/>
        <v>44014.3</v>
      </c>
      <c r="E314" s="12">
        <f t="shared" si="68"/>
        <v>0</v>
      </c>
      <c r="F314" s="12">
        <f t="shared" si="68"/>
        <v>0</v>
      </c>
      <c r="G314" s="12">
        <f t="shared" si="68"/>
        <v>44014.3</v>
      </c>
      <c r="H314" s="12">
        <f t="shared" si="69"/>
        <v>0</v>
      </c>
      <c r="I314" s="40"/>
      <c r="J314" s="40"/>
      <c r="K314" s="40"/>
      <c r="L314" s="40"/>
    </row>
    <row r="315" spans="1:12" x14ac:dyDescent="0.25">
      <c r="A315" s="40"/>
      <c r="B315" s="40"/>
      <c r="C315" s="11">
        <v>2020</v>
      </c>
      <c r="D315" s="12">
        <f t="shared" si="70"/>
        <v>46025.5</v>
      </c>
      <c r="E315" s="12">
        <f t="shared" si="68"/>
        <v>0</v>
      </c>
      <c r="F315" s="12">
        <f t="shared" si="68"/>
        <v>0</v>
      </c>
      <c r="G315" s="12">
        <f t="shared" si="68"/>
        <v>46025.5</v>
      </c>
      <c r="H315" s="12">
        <f t="shared" si="69"/>
        <v>0</v>
      </c>
      <c r="I315" s="40"/>
      <c r="J315" s="40"/>
      <c r="K315" s="40"/>
      <c r="L315" s="40"/>
    </row>
    <row r="316" spans="1:12" x14ac:dyDescent="0.25">
      <c r="A316" s="40"/>
      <c r="B316" s="40"/>
      <c r="C316" s="11">
        <v>2021</v>
      </c>
      <c r="D316" s="12">
        <f t="shared" si="70"/>
        <v>52266.5</v>
      </c>
      <c r="E316" s="12">
        <f t="shared" si="68"/>
        <v>0</v>
      </c>
      <c r="F316" s="12">
        <f t="shared" si="68"/>
        <v>0</v>
      </c>
      <c r="G316" s="12">
        <f t="shared" si="68"/>
        <v>52266.5</v>
      </c>
      <c r="H316" s="12">
        <f t="shared" si="69"/>
        <v>0</v>
      </c>
      <c r="I316" s="40"/>
      <c r="J316" s="40"/>
      <c r="K316" s="40"/>
      <c r="L316" s="40"/>
    </row>
    <row r="317" spans="1:12" x14ac:dyDescent="0.25">
      <c r="A317" s="40"/>
      <c r="B317" s="40"/>
      <c r="C317" s="11">
        <v>2022</v>
      </c>
      <c r="D317" s="12">
        <f t="shared" ref="D317:D318" si="71">SUM(E317:H317)</f>
        <v>60726.299999999996</v>
      </c>
      <c r="E317" s="12">
        <f t="shared" si="68"/>
        <v>0</v>
      </c>
      <c r="F317" s="12">
        <f t="shared" si="68"/>
        <v>0</v>
      </c>
      <c r="G317" s="12">
        <f t="shared" si="68"/>
        <v>60726.299999999996</v>
      </c>
      <c r="H317" s="12">
        <f t="shared" si="69"/>
        <v>0</v>
      </c>
      <c r="I317" s="40"/>
      <c r="J317" s="40"/>
      <c r="K317" s="40"/>
      <c r="L317" s="40"/>
    </row>
    <row r="318" spans="1:12" x14ac:dyDescent="0.25">
      <c r="A318" s="41"/>
      <c r="B318" s="41"/>
      <c r="C318" s="11">
        <v>2023</v>
      </c>
      <c r="D318" s="12">
        <f t="shared" si="71"/>
        <v>58468.3</v>
      </c>
      <c r="E318" s="12">
        <f t="shared" si="68"/>
        <v>0</v>
      </c>
      <c r="F318" s="12">
        <f t="shared" si="68"/>
        <v>0</v>
      </c>
      <c r="G318" s="12">
        <f t="shared" si="68"/>
        <v>58468.3</v>
      </c>
      <c r="H318" s="12">
        <f t="shared" si="69"/>
        <v>0</v>
      </c>
      <c r="I318" s="41"/>
      <c r="J318" s="41"/>
      <c r="K318" s="41"/>
      <c r="L318" s="41"/>
    </row>
    <row r="319" spans="1:12" ht="15" customHeight="1" x14ac:dyDescent="0.25">
      <c r="A319" s="43" t="s">
        <v>84</v>
      </c>
      <c r="B319" s="43" t="s">
        <v>85</v>
      </c>
      <c r="C319" s="13" t="s">
        <v>18</v>
      </c>
      <c r="D319" s="14">
        <f>SUM(E319:H319)</f>
        <v>133299</v>
      </c>
      <c r="E319" s="14">
        <f>SUM(E320:E327)</f>
        <v>0</v>
      </c>
      <c r="F319" s="14">
        <f>SUM(F320:F327)</f>
        <v>0</v>
      </c>
      <c r="G319" s="14">
        <f>SUM(G320:G327)</f>
        <v>133299</v>
      </c>
      <c r="H319" s="14">
        <f>SUM(H320:H341)</f>
        <v>0</v>
      </c>
      <c r="I319" s="15" t="s">
        <v>19</v>
      </c>
      <c r="J319" s="15" t="s">
        <v>19</v>
      </c>
      <c r="K319" s="15" t="s">
        <v>19</v>
      </c>
      <c r="L319" s="15" t="s">
        <v>19</v>
      </c>
    </row>
    <row r="320" spans="1:12" ht="14.25" customHeight="1" x14ac:dyDescent="0.25">
      <c r="A320" s="44"/>
      <c r="B320" s="44"/>
      <c r="C320" s="13">
        <v>2014</v>
      </c>
      <c r="D320" s="14">
        <f t="shared" ref="D320:D328" si="72">SUM(E320:H320)</f>
        <v>13229</v>
      </c>
      <c r="E320" s="17">
        <v>0</v>
      </c>
      <c r="F320" s="17">
        <v>0</v>
      </c>
      <c r="G320" s="17">
        <v>13229</v>
      </c>
      <c r="H320" s="17">
        <v>0</v>
      </c>
      <c r="I320" s="46" t="s">
        <v>86</v>
      </c>
      <c r="J320" s="16">
        <v>74</v>
      </c>
      <c r="K320" s="16">
        <v>74</v>
      </c>
      <c r="L320" s="16">
        <v>100</v>
      </c>
    </row>
    <row r="321" spans="1:12" x14ac:dyDescent="0.25">
      <c r="A321" s="44"/>
      <c r="B321" s="44"/>
      <c r="C321" s="13">
        <v>2015</v>
      </c>
      <c r="D321" s="14">
        <f t="shared" si="72"/>
        <v>26068.400000000001</v>
      </c>
      <c r="E321" s="17">
        <v>0</v>
      </c>
      <c r="F321" s="17">
        <v>0</v>
      </c>
      <c r="G321" s="17">
        <v>26068.400000000001</v>
      </c>
      <c r="H321" s="17">
        <v>0</v>
      </c>
      <c r="I321" s="47"/>
      <c r="J321" s="16">
        <v>78</v>
      </c>
      <c r="K321" s="16">
        <v>78</v>
      </c>
      <c r="L321" s="16">
        <v>100</v>
      </c>
    </row>
    <row r="322" spans="1:12" x14ac:dyDescent="0.25">
      <c r="A322" s="44"/>
      <c r="B322" s="44"/>
      <c r="C322" s="13">
        <v>2016</v>
      </c>
      <c r="D322" s="14">
        <f t="shared" si="72"/>
        <v>14158.4</v>
      </c>
      <c r="E322" s="17">
        <v>0</v>
      </c>
      <c r="F322" s="17">
        <v>0</v>
      </c>
      <c r="G322" s="17">
        <v>14158.4</v>
      </c>
      <c r="H322" s="17">
        <v>0</v>
      </c>
      <c r="I322" s="47"/>
      <c r="J322" s="16">
        <v>83</v>
      </c>
      <c r="K322" s="16">
        <v>83</v>
      </c>
      <c r="L322" s="16">
        <v>100</v>
      </c>
    </row>
    <row r="323" spans="1:12" x14ac:dyDescent="0.25">
      <c r="A323" s="44"/>
      <c r="B323" s="44"/>
      <c r="C323" s="13">
        <v>2017</v>
      </c>
      <c r="D323" s="14">
        <f t="shared" si="72"/>
        <v>19687</v>
      </c>
      <c r="E323" s="17">
        <v>0</v>
      </c>
      <c r="F323" s="17">
        <v>0</v>
      </c>
      <c r="G323" s="17">
        <v>19687</v>
      </c>
      <c r="H323" s="17">
        <v>0</v>
      </c>
      <c r="I323" s="47"/>
      <c r="J323" s="16">
        <v>88</v>
      </c>
      <c r="K323" s="16">
        <v>88</v>
      </c>
      <c r="L323" s="16">
        <v>100</v>
      </c>
    </row>
    <row r="324" spans="1:12" x14ac:dyDescent="0.25">
      <c r="A324" s="44"/>
      <c r="B324" s="44"/>
      <c r="C324" s="13">
        <v>2018</v>
      </c>
      <c r="D324" s="14">
        <f t="shared" si="72"/>
        <v>31498.1</v>
      </c>
      <c r="E324" s="17">
        <v>0</v>
      </c>
      <c r="F324" s="17">
        <v>0</v>
      </c>
      <c r="G324" s="17">
        <v>31498.1</v>
      </c>
      <c r="H324" s="17">
        <v>0</v>
      </c>
      <c r="I324" s="47"/>
      <c r="J324" s="16">
        <v>90</v>
      </c>
      <c r="K324" s="16">
        <v>90</v>
      </c>
      <c r="L324" s="16">
        <v>100</v>
      </c>
    </row>
    <row r="325" spans="1:12" x14ac:dyDescent="0.25">
      <c r="A325" s="44"/>
      <c r="B325" s="44"/>
      <c r="C325" s="13">
        <v>2019</v>
      </c>
      <c r="D325" s="14">
        <f t="shared" si="72"/>
        <v>28658.1</v>
      </c>
      <c r="E325" s="17">
        <v>0</v>
      </c>
      <c r="F325" s="17">
        <v>0</v>
      </c>
      <c r="G325" s="17">
        <v>28658.1</v>
      </c>
      <c r="H325" s="17">
        <v>0</v>
      </c>
      <c r="I325" s="47"/>
      <c r="J325" s="16">
        <v>92</v>
      </c>
      <c r="K325" s="16">
        <v>92</v>
      </c>
      <c r="L325" s="16">
        <v>100</v>
      </c>
    </row>
    <row r="326" spans="1:12" x14ac:dyDescent="0.25">
      <c r="A326" s="44"/>
      <c r="B326" s="44"/>
      <c r="C326" s="13">
        <v>2020</v>
      </c>
      <c r="D326" s="14">
        <f t="shared" si="72"/>
        <v>0</v>
      </c>
      <c r="E326" s="17">
        <v>0</v>
      </c>
      <c r="F326" s="17">
        <v>0</v>
      </c>
      <c r="G326" s="26">
        <v>0</v>
      </c>
      <c r="H326" s="17">
        <v>0</v>
      </c>
      <c r="I326" s="47"/>
      <c r="J326" s="16">
        <v>95</v>
      </c>
      <c r="K326" s="16">
        <v>95</v>
      </c>
      <c r="L326" s="16">
        <v>100</v>
      </c>
    </row>
    <row r="327" spans="1:12" x14ac:dyDescent="0.25">
      <c r="A327" s="44"/>
      <c r="B327" s="44"/>
      <c r="C327" s="13">
        <v>2021</v>
      </c>
      <c r="D327" s="14">
        <f t="shared" si="72"/>
        <v>0</v>
      </c>
      <c r="E327" s="17">
        <v>0</v>
      </c>
      <c r="F327" s="17">
        <v>0</v>
      </c>
      <c r="G327" s="17">
        <v>0</v>
      </c>
      <c r="H327" s="17">
        <v>0</v>
      </c>
      <c r="I327" s="47"/>
      <c r="J327" s="16">
        <v>98</v>
      </c>
      <c r="K327" s="16">
        <v>98</v>
      </c>
      <c r="L327" s="16">
        <v>100</v>
      </c>
    </row>
    <row r="328" spans="1:12" x14ac:dyDescent="0.25">
      <c r="A328" s="44"/>
      <c r="B328" s="44"/>
      <c r="C328" s="13">
        <v>2022</v>
      </c>
      <c r="D328" s="14">
        <f t="shared" si="72"/>
        <v>0</v>
      </c>
      <c r="E328" s="17">
        <v>0</v>
      </c>
      <c r="F328" s="17">
        <v>0</v>
      </c>
      <c r="G328" s="17">
        <v>0</v>
      </c>
      <c r="H328" s="17">
        <v>0</v>
      </c>
      <c r="I328" s="47"/>
      <c r="J328" s="16">
        <v>100</v>
      </c>
      <c r="K328" s="16">
        <v>100</v>
      </c>
      <c r="L328" s="16">
        <v>100</v>
      </c>
    </row>
    <row r="329" spans="1:12" x14ac:dyDescent="0.25">
      <c r="A329" s="45"/>
      <c r="B329" s="45"/>
      <c r="C329" s="13">
        <v>2023</v>
      </c>
      <c r="D329" s="14"/>
      <c r="E329" s="17"/>
      <c r="F329" s="17"/>
      <c r="G329" s="17"/>
      <c r="H329" s="17"/>
      <c r="I329" s="48"/>
      <c r="J329" s="16">
        <v>100</v>
      </c>
      <c r="K329" s="16">
        <v>100</v>
      </c>
      <c r="L329" s="16">
        <v>100</v>
      </c>
    </row>
    <row r="330" spans="1:12" ht="25.5" customHeight="1" x14ac:dyDescent="0.25">
      <c r="A330" s="59" t="s">
        <v>87</v>
      </c>
      <c r="B330" s="59" t="s">
        <v>88</v>
      </c>
      <c r="C330" s="13" t="s">
        <v>18</v>
      </c>
      <c r="D330" s="14">
        <f>SUM(E330:H330)</f>
        <v>14479.5</v>
      </c>
      <c r="E330" s="14">
        <f>SUM(E331:E338)</f>
        <v>0</v>
      </c>
      <c r="F330" s="14">
        <f>SUM(F331:F338)</f>
        <v>0</v>
      </c>
      <c r="G330" s="14">
        <f>SUM(G331:G338)</f>
        <v>14479.5</v>
      </c>
      <c r="H330" s="14">
        <f>SUM(H331:H352)</f>
        <v>0</v>
      </c>
      <c r="I330" s="15" t="s">
        <v>19</v>
      </c>
      <c r="J330" s="15" t="s">
        <v>19</v>
      </c>
      <c r="K330" s="15" t="s">
        <v>19</v>
      </c>
      <c r="L330" s="15" t="s">
        <v>19</v>
      </c>
    </row>
    <row r="331" spans="1:12" x14ac:dyDescent="0.25">
      <c r="A331" s="60"/>
      <c r="B331" s="60"/>
      <c r="C331" s="13">
        <v>2014</v>
      </c>
      <c r="D331" s="14">
        <f t="shared" ref="D331:D340" si="73">SUM(E331:H331)</f>
        <v>0</v>
      </c>
      <c r="E331" s="17">
        <v>0</v>
      </c>
      <c r="F331" s="17">
        <v>0</v>
      </c>
      <c r="G331" s="17">
        <v>0</v>
      </c>
      <c r="H331" s="17">
        <v>0</v>
      </c>
      <c r="I331" s="46" t="s">
        <v>89</v>
      </c>
      <c r="J331" s="16">
        <v>74</v>
      </c>
      <c r="K331" s="16">
        <v>74</v>
      </c>
      <c r="L331" s="16">
        <v>100</v>
      </c>
    </row>
    <row r="332" spans="1:12" x14ac:dyDescent="0.25">
      <c r="A332" s="60"/>
      <c r="B332" s="60"/>
      <c r="C332" s="13">
        <v>2015</v>
      </c>
      <c r="D332" s="14">
        <f t="shared" si="73"/>
        <v>0</v>
      </c>
      <c r="E332" s="17">
        <v>0</v>
      </c>
      <c r="F332" s="17">
        <v>0</v>
      </c>
      <c r="G332" s="17">
        <v>0</v>
      </c>
      <c r="H332" s="17">
        <v>0</v>
      </c>
      <c r="I332" s="47"/>
      <c r="J332" s="16">
        <v>78</v>
      </c>
      <c r="K332" s="16">
        <v>78</v>
      </c>
      <c r="L332" s="16">
        <v>100</v>
      </c>
    </row>
    <row r="333" spans="1:12" x14ac:dyDescent="0.25">
      <c r="A333" s="60"/>
      <c r="B333" s="60"/>
      <c r="C333" s="13">
        <v>2016</v>
      </c>
      <c r="D333" s="14">
        <f t="shared" si="73"/>
        <v>0</v>
      </c>
      <c r="E333" s="17">
        <v>0</v>
      </c>
      <c r="F333" s="17">
        <v>0</v>
      </c>
      <c r="G333" s="17">
        <v>0</v>
      </c>
      <c r="H333" s="17">
        <v>0</v>
      </c>
      <c r="I333" s="47"/>
      <c r="J333" s="16">
        <v>83</v>
      </c>
      <c r="K333" s="16">
        <v>83</v>
      </c>
      <c r="L333" s="16">
        <v>100</v>
      </c>
    </row>
    <row r="334" spans="1:12" x14ac:dyDescent="0.25">
      <c r="A334" s="60"/>
      <c r="B334" s="60"/>
      <c r="C334" s="13">
        <v>2017</v>
      </c>
      <c r="D334" s="14">
        <f t="shared" si="73"/>
        <v>0</v>
      </c>
      <c r="E334" s="17">
        <v>0</v>
      </c>
      <c r="F334" s="17">
        <v>0</v>
      </c>
      <c r="G334" s="17">
        <v>0</v>
      </c>
      <c r="H334" s="17">
        <v>0</v>
      </c>
      <c r="I334" s="47"/>
      <c r="J334" s="16">
        <v>88</v>
      </c>
      <c r="K334" s="16">
        <v>88</v>
      </c>
      <c r="L334" s="16">
        <v>100</v>
      </c>
    </row>
    <row r="335" spans="1:12" x14ac:dyDescent="0.25">
      <c r="A335" s="60"/>
      <c r="B335" s="60"/>
      <c r="C335" s="13">
        <v>2018</v>
      </c>
      <c r="D335" s="14">
        <f t="shared" si="73"/>
        <v>0</v>
      </c>
      <c r="E335" s="17">
        <v>0</v>
      </c>
      <c r="F335" s="17">
        <v>0</v>
      </c>
      <c r="G335" s="17">
        <v>0</v>
      </c>
      <c r="H335" s="17">
        <v>0</v>
      </c>
      <c r="I335" s="47"/>
      <c r="J335" s="16">
        <v>90</v>
      </c>
      <c r="K335" s="16">
        <v>90</v>
      </c>
      <c r="L335" s="16">
        <v>100</v>
      </c>
    </row>
    <row r="336" spans="1:12" x14ac:dyDescent="0.25">
      <c r="A336" s="60"/>
      <c r="B336" s="60"/>
      <c r="C336" s="13">
        <v>2019</v>
      </c>
      <c r="D336" s="14">
        <f t="shared" si="73"/>
        <v>4041.2</v>
      </c>
      <c r="E336" s="17">
        <v>0</v>
      </c>
      <c r="F336" s="17">
        <v>0</v>
      </c>
      <c r="G336" s="17">
        <v>4041.2</v>
      </c>
      <c r="H336" s="17">
        <v>0</v>
      </c>
      <c r="I336" s="47"/>
      <c r="J336" s="16">
        <v>92</v>
      </c>
      <c r="K336" s="16">
        <v>92</v>
      </c>
      <c r="L336" s="16">
        <v>100</v>
      </c>
    </row>
    <row r="337" spans="1:12" x14ac:dyDescent="0.25">
      <c r="A337" s="60"/>
      <c r="B337" s="60"/>
      <c r="C337" s="13">
        <v>2020</v>
      </c>
      <c r="D337" s="14">
        <f t="shared" si="73"/>
        <v>1299.5</v>
      </c>
      <c r="E337" s="17">
        <v>0</v>
      </c>
      <c r="F337" s="17">
        <v>0</v>
      </c>
      <c r="G337" s="26">
        <v>1299.5</v>
      </c>
      <c r="H337" s="17">
        <v>0</v>
      </c>
      <c r="I337" s="47"/>
      <c r="J337" s="16">
        <v>95</v>
      </c>
      <c r="K337" s="16">
        <v>95</v>
      </c>
      <c r="L337" s="16">
        <v>100</v>
      </c>
    </row>
    <row r="338" spans="1:12" x14ac:dyDescent="0.25">
      <c r="A338" s="60"/>
      <c r="B338" s="60"/>
      <c r="C338" s="13">
        <v>2021</v>
      </c>
      <c r="D338" s="14">
        <f t="shared" si="73"/>
        <v>9138.7999999999993</v>
      </c>
      <c r="E338" s="17">
        <v>0</v>
      </c>
      <c r="F338" s="17">
        <v>0</v>
      </c>
      <c r="G338" s="17">
        <v>9138.7999999999993</v>
      </c>
      <c r="H338" s="17">
        <v>0</v>
      </c>
      <c r="I338" s="47"/>
      <c r="J338" s="16">
        <v>98</v>
      </c>
      <c r="K338" s="16">
        <v>98</v>
      </c>
      <c r="L338" s="16">
        <v>100</v>
      </c>
    </row>
    <row r="339" spans="1:12" x14ac:dyDescent="0.25">
      <c r="A339" s="60"/>
      <c r="B339" s="60"/>
      <c r="C339" s="13">
        <v>2022</v>
      </c>
      <c r="D339" s="17">
        <f t="shared" si="73"/>
        <v>8009.7</v>
      </c>
      <c r="E339" s="17">
        <v>0</v>
      </c>
      <c r="F339" s="17">
        <v>0</v>
      </c>
      <c r="G339" s="17">
        <v>8009.7</v>
      </c>
      <c r="H339" s="17">
        <v>0</v>
      </c>
      <c r="I339" s="47"/>
      <c r="J339" s="16">
        <v>100</v>
      </c>
      <c r="K339" s="16">
        <v>100</v>
      </c>
      <c r="L339" s="16">
        <v>100</v>
      </c>
    </row>
    <row r="340" spans="1:12" x14ac:dyDescent="0.25">
      <c r="A340" s="61"/>
      <c r="B340" s="61"/>
      <c r="C340" s="13">
        <v>2023</v>
      </c>
      <c r="D340" s="17">
        <f t="shared" si="73"/>
        <v>2956.5</v>
      </c>
      <c r="E340" s="17"/>
      <c r="F340" s="17"/>
      <c r="G340" s="17">
        <v>2956.5</v>
      </c>
      <c r="H340" s="17"/>
      <c r="I340" s="48"/>
      <c r="J340" s="16">
        <v>100</v>
      </c>
      <c r="K340" s="16">
        <v>100</v>
      </c>
      <c r="L340" s="16">
        <v>100</v>
      </c>
    </row>
    <row r="341" spans="1:12" x14ac:dyDescent="0.25">
      <c r="A341" s="43" t="s">
        <v>90</v>
      </c>
      <c r="B341" s="43" t="s">
        <v>91</v>
      </c>
      <c r="C341" s="13" t="s">
        <v>18</v>
      </c>
      <c r="D341" s="14">
        <f>SUM(E341:H341)</f>
        <v>3379.4</v>
      </c>
      <c r="E341" s="14">
        <f>SUM(E342:E349)</f>
        <v>0</v>
      </c>
      <c r="F341" s="14">
        <f>SUM(F342:F349)</f>
        <v>0</v>
      </c>
      <c r="G341" s="14">
        <f>SUM(G342:G349)</f>
        <v>3379.4</v>
      </c>
      <c r="H341" s="14">
        <f>SUM(H342:H352)</f>
        <v>0</v>
      </c>
      <c r="I341" s="15" t="s">
        <v>19</v>
      </c>
      <c r="J341" s="15" t="s">
        <v>19</v>
      </c>
      <c r="K341" s="15" t="s">
        <v>19</v>
      </c>
      <c r="L341" s="15" t="s">
        <v>19</v>
      </c>
    </row>
    <row r="342" spans="1:12" x14ac:dyDescent="0.25">
      <c r="A342" s="44"/>
      <c r="B342" s="44"/>
      <c r="C342" s="13">
        <v>2014</v>
      </c>
      <c r="D342" s="14">
        <f t="shared" ref="D342:D351" si="74">SUM(E342:H342)</f>
        <v>0</v>
      </c>
      <c r="E342" s="17">
        <v>0</v>
      </c>
      <c r="F342" s="17">
        <v>0</v>
      </c>
      <c r="G342" s="17">
        <v>0</v>
      </c>
      <c r="H342" s="17">
        <v>0</v>
      </c>
      <c r="I342" s="46" t="s">
        <v>89</v>
      </c>
      <c r="J342" s="16">
        <v>74</v>
      </c>
      <c r="K342" s="16">
        <v>74</v>
      </c>
      <c r="L342" s="16">
        <v>100</v>
      </c>
    </row>
    <row r="343" spans="1:12" x14ac:dyDescent="0.25">
      <c r="A343" s="44"/>
      <c r="B343" s="44"/>
      <c r="C343" s="13">
        <v>2015</v>
      </c>
      <c r="D343" s="14">
        <f t="shared" si="74"/>
        <v>0</v>
      </c>
      <c r="E343" s="17">
        <v>0</v>
      </c>
      <c r="F343" s="17">
        <v>0</v>
      </c>
      <c r="G343" s="17">
        <v>0</v>
      </c>
      <c r="H343" s="17">
        <v>0</v>
      </c>
      <c r="I343" s="47"/>
      <c r="J343" s="16">
        <v>78</v>
      </c>
      <c r="K343" s="16">
        <v>78</v>
      </c>
      <c r="L343" s="16">
        <v>100</v>
      </c>
    </row>
    <row r="344" spans="1:12" x14ac:dyDescent="0.25">
      <c r="A344" s="44"/>
      <c r="B344" s="44"/>
      <c r="C344" s="13">
        <v>2016</v>
      </c>
      <c r="D344" s="14">
        <f t="shared" si="74"/>
        <v>0</v>
      </c>
      <c r="E344" s="17">
        <v>0</v>
      </c>
      <c r="F344" s="17">
        <v>0</v>
      </c>
      <c r="G344" s="17">
        <v>0</v>
      </c>
      <c r="H344" s="17">
        <v>0</v>
      </c>
      <c r="I344" s="47"/>
      <c r="J344" s="16">
        <v>83</v>
      </c>
      <c r="K344" s="16">
        <v>83</v>
      </c>
      <c r="L344" s="16">
        <v>100</v>
      </c>
    </row>
    <row r="345" spans="1:12" x14ac:dyDescent="0.25">
      <c r="A345" s="44"/>
      <c r="B345" s="44"/>
      <c r="C345" s="13">
        <v>2017</v>
      </c>
      <c r="D345" s="14">
        <f t="shared" si="74"/>
        <v>0</v>
      </c>
      <c r="E345" s="17">
        <v>0</v>
      </c>
      <c r="F345" s="17">
        <v>0</v>
      </c>
      <c r="G345" s="17">
        <v>0</v>
      </c>
      <c r="H345" s="17">
        <v>0</v>
      </c>
      <c r="I345" s="47"/>
      <c r="J345" s="16">
        <v>88</v>
      </c>
      <c r="K345" s="16">
        <v>88</v>
      </c>
      <c r="L345" s="16">
        <v>100</v>
      </c>
    </row>
    <row r="346" spans="1:12" x14ac:dyDescent="0.25">
      <c r="A346" s="44"/>
      <c r="B346" s="44"/>
      <c r="C346" s="13">
        <v>2018</v>
      </c>
      <c r="D346" s="14">
        <f t="shared" si="74"/>
        <v>0</v>
      </c>
      <c r="E346" s="17">
        <v>0</v>
      </c>
      <c r="F346" s="17">
        <v>0</v>
      </c>
      <c r="G346" s="17">
        <v>0</v>
      </c>
      <c r="H346" s="17">
        <v>0</v>
      </c>
      <c r="I346" s="47"/>
      <c r="J346" s="16">
        <v>90</v>
      </c>
      <c r="K346" s="16">
        <v>90</v>
      </c>
      <c r="L346" s="16">
        <v>100</v>
      </c>
    </row>
    <row r="347" spans="1:12" x14ac:dyDescent="0.25">
      <c r="A347" s="44"/>
      <c r="B347" s="44"/>
      <c r="C347" s="13">
        <v>2019</v>
      </c>
      <c r="D347" s="14">
        <f t="shared" si="74"/>
        <v>516.1</v>
      </c>
      <c r="E347" s="17">
        <v>0</v>
      </c>
      <c r="F347" s="17">
        <v>0</v>
      </c>
      <c r="G347" s="17">
        <v>516.1</v>
      </c>
      <c r="H347" s="17">
        <v>0</v>
      </c>
      <c r="I347" s="47"/>
      <c r="J347" s="16">
        <v>92</v>
      </c>
      <c r="K347" s="16">
        <v>92</v>
      </c>
      <c r="L347" s="16">
        <v>100</v>
      </c>
    </row>
    <row r="348" spans="1:12" x14ac:dyDescent="0.25">
      <c r="A348" s="44"/>
      <c r="B348" s="44"/>
      <c r="C348" s="13">
        <v>2020</v>
      </c>
      <c r="D348" s="14">
        <f t="shared" si="74"/>
        <v>726</v>
      </c>
      <c r="E348" s="17">
        <v>0</v>
      </c>
      <c r="F348" s="17">
        <v>0</v>
      </c>
      <c r="G348" s="26">
        <v>726</v>
      </c>
      <c r="H348" s="17">
        <v>0</v>
      </c>
      <c r="I348" s="47"/>
      <c r="J348" s="16">
        <v>95</v>
      </c>
      <c r="K348" s="16">
        <v>95</v>
      </c>
      <c r="L348" s="16">
        <v>100</v>
      </c>
    </row>
    <row r="349" spans="1:12" x14ac:dyDescent="0.25">
      <c r="A349" s="44"/>
      <c r="B349" s="44"/>
      <c r="C349" s="13">
        <v>2021</v>
      </c>
      <c r="D349" s="14">
        <f t="shared" si="74"/>
        <v>2137.3000000000002</v>
      </c>
      <c r="E349" s="17">
        <v>0</v>
      </c>
      <c r="F349" s="17">
        <v>0</v>
      </c>
      <c r="G349" s="17">
        <v>2137.3000000000002</v>
      </c>
      <c r="H349" s="17">
        <v>0</v>
      </c>
      <c r="I349" s="47"/>
      <c r="J349" s="16">
        <v>98</v>
      </c>
      <c r="K349" s="16">
        <v>98</v>
      </c>
      <c r="L349" s="16">
        <v>100</v>
      </c>
    </row>
    <row r="350" spans="1:12" x14ac:dyDescent="0.25">
      <c r="A350" s="44"/>
      <c r="B350" s="44"/>
      <c r="C350" s="13">
        <v>2022</v>
      </c>
      <c r="D350" s="17">
        <f t="shared" si="74"/>
        <v>2201.4</v>
      </c>
      <c r="E350" s="17">
        <v>0</v>
      </c>
      <c r="F350" s="17">
        <v>0</v>
      </c>
      <c r="G350" s="17">
        <v>2201.4</v>
      </c>
      <c r="H350" s="17">
        <v>0</v>
      </c>
      <c r="I350" s="48"/>
      <c r="J350" s="16">
        <v>100</v>
      </c>
      <c r="K350" s="16">
        <v>100</v>
      </c>
      <c r="L350" s="16">
        <v>100</v>
      </c>
    </row>
    <row r="351" spans="1:12" x14ac:dyDescent="0.25">
      <c r="A351" s="45"/>
      <c r="B351" s="45"/>
      <c r="C351" s="13">
        <v>2023</v>
      </c>
      <c r="D351" s="17">
        <f t="shared" si="74"/>
        <v>1125.9000000000001</v>
      </c>
      <c r="E351" s="17"/>
      <c r="F351" s="17"/>
      <c r="G351" s="17">
        <v>1125.9000000000001</v>
      </c>
      <c r="H351" s="17"/>
      <c r="I351" s="27"/>
      <c r="J351" s="16">
        <v>100</v>
      </c>
      <c r="K351" s="16">
        <v>100</v>
      </c>
      <c r="L351" s="16">
        <v>100</v>
      </c>
    </row>
    <row r="352" spans="1:12" x14ac:dyDescent="0.25">
      <c r="A352" s="43" t="s">
        <v>92</v>
      </c>
      <c r="B352" s="43" t="s">
        <v>93</v>
      </c>
      <c r="C352" s="13" t="s">
        <v>18</v>
      </c>
      <c r="D352" s="14">
        <f>SUM(E352:H352)</f>
        <v>398.6</v>
      </c>
      <c r="E352" s="14">
        <f>SUM(E353:E360)</f>
        <v>0</v>
      </c>
      <c r="F352" s="14">
        <f>SUM(F353:F360)</f>
        <v>0</v>
      </c>
      <c r="G352" s="14">
        <f>SUM(G353:G360)</f>
        <v>398.6</v>
      </c>
      <c r="H352" s="14">
        <f>SUM(H353:H363)</f>
        <v>0</v>
      </c>
      <c r="I352" s="15" t="s">
        <v>19</v>
      </c>
      <c r="J352" s="15" t="s">
        <v>19</v>
      </c>
      <c r="K352" s="15" t="s">
        <v>19</v>
      </c>
      <c r="L352" s="15" t="s">
        <v>19</v>
      </c>
    </row>
    <row r="353" spans="1:12" x14ac:dyDescent="0.25">
      <c r="A353" s="44"/>
      <c r="B353" s="44"/>
      <c r="C353" s="13">
        <v>2014</v>
      </c>
      <c r="D353" s="14">
        <f t="shared" ref="D353:D361" si="75">SUM(E353:H353)</f>
        <v>0</v>
      </c>
      <c r="E353" s="17">
        <v>0</v>
      </c>
      <c r="F353" s="17">
        <v>0</v>
      </c>
      <c r="G353" s="17">
        <v>0</v>
      </c>
      <c r="H353" s="17">
        <v>0</v>
      </c>
      <c r="I353" s="46" t="s">
        <v>94</v>
      </c>
      <c r="J353" s="16">
        <v>74</v>
      </c>
      <c r="K353" s="16">
        <v>74</v>
      </c>
      <c r="L353" s="16">
        <v>100</v>
      </c>
    </row>
    <row r="354" spans="1:12" x14ac:dyDescent="0.25">
      <c r="A354" s="44"/>
      <c r="B354" s="44"/>
      <c r="C354" s="13">
        <v>2015</v>
      </c>
      <c r="D354" s="14">
        <f t="shared" si="75"/>
        <v>0</v>
      </c>
      <c r="E354" s="17">
        <v>0</v>
      </c>
      <c r="F354" s="17">
        <v>0</v>
      </c>
      <c r="G354" s="17">
        <v>0</v>
      </c>
      <c r="H354" s="17">
        <v>0</v>
      </c>
      <c r="I354" s="47"/>
      <c r="J354" s="16">
        <v>78</v>
      </c>
      <c r="K354" s="16">
        <v>78</v>
      </c>
      <c r="L354" s="16">
        <v>100</v>
      </c>
    </row>
    <row r="355" spans="1:12" x14ac:dyDescent="0.25">
      <c r="A355" s="44"/>
      <c r="B355" s="44"/>
      <c r="C355" s="13">
        <v>2016</v>
      </c>
      <c r="D355" s="14">
        <f t="shared" si="75"/>
        <v>0</v>
      </c>
      <c r="E355" s="17">
        <v>0</v>
      </c>
      <c r="F355" s="17">
        <v>0</v>
      </c>
      <c r="G355" s="17">
        <v>0</v>
      </c>
      <c r="H355" s="17">
        <v>0</v>
      </c>
      <c r="I355" s="47"/>
      <c r="J355" s="16">
        <v>83</v>
      </c>
      <c r="K355" s="16">
        <v>83</v>
      </c>
      <c r="L355" s="16">
        <v>100</v>
      </c>
    </row>
    <row r="356" spans="1:12" x14ac:dyDescent="0.25">
      <c r="A356" s="44"/>
      <c r="B356" s="44"/>
      <c r="C356" s="13">
        <v>2017</v>
      </c>
      <c r="D356" s="14">
        <f t="shared" si="75"/>
        <v>0</v>
      </c>
      <c r="E356" s="17">
        <v>0</v>
      </c>
      <c r="F356" s="17">
        <v>0</v>
      </c>
      <c r="G356" s="17">
        <v>0</v>
      </c>
      <c r="H356" s="17">
        <v>0</v>
      </c>
      <c r="I356" s="47"/>
      <c r="J356" s="16">
        <v>88</v>
      </c>
      <c r="K356" s="16">
        <v>88</v>
      </c>
      <c r="L356" s="16">
        <v>100</v>
      </c>
    </row>
    <row r="357" spans="1:12" x14ac:dyDescent="0.25">
      <c r="A357" s="44"/>
      <c r="B357" s="44"/>
      <c r="C357" s="13">
        <v>2018</v>
      </c>
      <c r="D357" s="14">
        <f t="shared" si="75"/>
        <v>0</v>
      </c>
      <c r="E357" s="17">
        <v>0</v>
      </c>
      <c r="F357" s="17">
        <v>0</v>
      </c>
      <c r="G357" s="17">
        <v>0</v>
      </c>
      <c r="H357" s="17">
        <v>0</v>
      </c>
      <c r="I357" s="47"/>
      <c r="J357" s="16">
        <v>90</v>
      </c>
      <c r="K357" s="16">
        <v>90</v>
      </c>
      <c r="L357" s="16">
        <v>100</v>
      </c>
    </row>
    <row r="358" spans="1:12" x14ac:dyDescent="0.25">
      <c r="A358" s="44"/>
      <c r="B358" s="44"/>
      <c r="C358" s="13">
        <v>2019</v>
      </c>
      <c r="D358" s="14">
        <f t="shared" si="75"/>
        <v>398.6</v>
      </c>
      <c r="E358" s="17">
        <v>0</v>
      </c>
      <c r="F358" s="17">
        <v>0</v>
      </c>
      <c r="G358" s="17">
        <v>398.6</v>
      </c>
      <c r="H358" s="17">
        <v>0</v>
      </c>
      <c r="I358" s="47"/>
      <c r="J358" s="16">
        <v>92</v>
      </c>
      <c r="K358" s="16">
        <v>92</v>
      </c>
      <c r="L358" s="16">
        <v>100</v>
      </c>
    </row>
    <row r="359" spans="1:12" x14ac:dyDescent="0.25">
      <c r="A359" s="44"/>
      <c r="B359" s="44"/>
      <c r="C359" s="13">
        <v>2020</v>
      </c>
      <c r="D359" s="14">
        <f t="shared" si="75"/>
        <v>0</v>
      </c>
      <c r="E359" s="17">
        <v>0</v>
      </c>
      <c r="F359" s="17">
        <v>0</v>
      </c>
      <c r="G359" s="26">
        <v>0</v>
      </c>
      <c r="H359" s="17">
        <v>0</v>
      </c>
      <c r="I359" s="47"/>
      <c r="J359" s="16">
        <v>95</v>
      </c>
      <c r="K359" s="16">
        <v>95</v>
      </c>
      <c r="L359" s="16">
        <v>100</v>
      </c>
    </row>
    <row r="360" spans="1:12" x14ac:dyDescent="0.25">
      <c r="A360" s="44"/>
      <c r="B360" s="44"/>
      <c r="C360" s="13">
        <v>2021</v>
      </c>
      <c r="D360" s="14">
        <f t="shared" si="75"/>
        <v>0</v>
      </c>
      <c r="E360" s="17">
        <v>0</v>
      </c>
      <c r="F360" s="17">
        <v>0</v>
      </c>
      <c r="G360" s="17">
        <v>0</v>
      </c>
      <c r="H360" s="17">
        <v>0</v>
      </c>
      <c r="I360" s="47"/>
      <c r="J360" s="16">
        <v>98</v>
      </c>
      <c r="K360" s="16">
        <v>98</v>
      </c>
      <c r="L360" s="16">
        <v>100</v>
      </c>
    </row>
    <row r="361" spans="1:12" x14ac:dyDescent="0.25">
      <c r="A361" s="44"/>
      <c r="B361" s="44"/>
      <c r="C361" s="13">
        <v>2022</v>
      </c>
      <c r="D361" s="14">
        <f t="shared" si="75"/>
        <v>0</v>
      </c>
      <c r="E361" s="17">
        <v>0</v>
      </c>
      <c r="F361" s="17">
        <v>0</v>
      </c>
      <c r="G361" s="17">
        <v>0</v>
      </c>
      <c r="H361" s="17">
        <v>0</v>
      </c>
      <c r="I361" s="47"/>
      <c r="J361" s="16">
        <v>100</v>
      </c>
      <c r="K361" s="16">
        <v>100</v>
      </c>
      <c r="L361" s="16">
        <v>100</v>
      </c>
    </row>
    <row r="362" spans="1:12" x14ac:dyDescent="0.25">
      <c r="A362" s="45"/>
      <c r="B362" s="45"/>
      <c r="C362" s="13">
        <v>2023</v>
      </c>
      <c r="D362" s="14"/>
      <c r="E362" s="17"/>
      <c r="F362" s="17"/>
      <c r="G362" s="17"/>
      <c r="H362" s="17"/>
      <c r="I362" s="48"/>
      <c r="J362" s="16">
        <v>100</v>
      </c>
      <c r="K362" s="16">
        <v>100</v>
      </c>
      <c r="L362" s="16">
        <v>100</v>
      </c>
    </row>
    <row r="363" spans="1:12" x14ac:dyDescent="0.25">
      <c r="A363" s="43" t="s">
        <v>95</v>
      </c>
      <c r="B363" s="43" t="s">
        <v>96</v>
      </c>
      <c r="C363" s="13" t="s">
        <v>18</v>
      </c>
      <c r="D363" s="14">
        <f>SUM(E363:H363)</f>
        <v>137263.80000000002</v>
      </c>
      <c r="E363" s="14">
        <f>SUM(E364:E371)</f>
        <v>0</v>
      </c>
      <c r="F363" s="14">
        <f>SUM(F364:F371)</f>
        <v>0</v>
      </c>
      <c r="G363" s="14">
        <f>SUM(G364:G371)</f>
        <v>137263.80000000002</v>
      </c>
      <c r="H363" s="14">
        <f>SUM(H364:H374)</f>
        <v>0</v>
      </c>
      <c r="I363" s="15" t="s">
        <v>19</v>
      </c>
      <c r="J363" s="15" t="s">
        <v>19</v>
      </c>
      <c r="K363" s="15" t="s">
        <v>19</v>
      </c>
      <c r="L363" s="15" t="s">
        <v>19</v>
      </c>
    </row>
    <row r="364" spans="1:12" x14ac:dyDescent="0.25">
      <c r="A364" s="44"/>
      <c r="B364" s="44"/>
      <c r="C364" s="13">
        <v>2014</v>
      </c>
      <c r="D364" s="14">
        <f t="shared" ref="D364:D373" si="76">SUM(E364:H364)</f>
        <v>6588</v>
      </c>
      <c r="E364" s="17">
        <v>0</v>
      </c>
      <c r="F364" s="17">
        <v>0</v>
      </c>
      <c r="G364" s="17">
        <v>6588</v>
      </c>
      <c r="H364" s="17">
        <v>0</v>
      </c>
      <c r="I364" s="46" t="s">
        <v>86</v>
      </c>
      <c r="J364" s="16">
        <v>74</v>
      </c>
      <c r="K364" s="16">
        <v>74</v>
      </c>
      <c r="L364" s="16">
        <v>100</v>
      </c>
    </row>
    <row r="365" spans="1:12" x14ac:dyDescent="0.25">
      <c r="A365" s="44"/>
      <c r="B365" s="44"/>
      <c r="C365" s="13">
        <v>2015</v>
      </c>
      <c r="D365" s="14">
        <f t="shared" si="76"/>
        <v>6627.9</v>
      </c>
      <c r="E365" s="17">
        <v>0</v>
      </c>
      <c r="F365" s="17">
        <v>0</v>
      </c>
      <c r="G365" s="17">
        <v>6627.9</v>
      </c>
      <c r="H365" s="17">
        <v>0</v>
      </c>
      <c r="I365" s="47"/>
      <c r="J365" s="16">
        <v>78</v>
      </c>
      <c r="K365" s="16">
        <v>78</v>
      </c>
      <c r="L365" s="16">
        <v>100</v>
      </c>
    </row>
    <row r="366" spans="1:12" x14ac:dyDescent="0.25">
      <c r="A366" s="44"/>
      <c r="B366" s="44"/>
      <c r="C366" s="13">
        <v>2016</v>
      </c>
      <c r="D366" s="14">
        <f t="shared" si="76"/>
        <v>8759.9</v>
      </c>
      <c r="E366" s="17">
        <v>0</v>
      </c>
      <c r="F366" s="17">
        <v>0</v>
      </c>
      <c r="G366" s="17">
        <v>8759.9</v>
      </c>
      <c r="H366" s="17">
        <v>0</v>
      </c>
      <c r="I366" s="47"/>
      <c r="J366" s="16">
        <v>83</v>
      </c>
      <c r="K366" s="16">
        <v>83</v>
      </c>
      <c r="L366" s="16">
        <v>100</v>
      </c>
    </row>
    <row r="367" spans="1:12" x14ac:dyDescent="0.25">
      <c r="A367" s="44"/>
      <c r="B367" s="44"/>
      <c r="C367" s="13">
        <v>2017</v>
      </c>
      <c r="D367" s="14">
        <f t="shared" si="76"/>
        <v>9617.6</v>
      </c>
      <c r="E367" s="17">
        <v>0</v>
      </c>
      <c r="F367" s="17">
        <v>0</v>
      </c>
      <c r="G367" s="17">
        <v>9617.6</v>
      </c>
      <c r="H367" s="17">
        <v>0</v>
      </c>
      <c r="I367" s="47"/>
      <c r="J367" s="16">
        <v>88</v>
      </c>
      <c r="K367" s="16">
        <v>88</v>
      </c>
      <c r="L367" s="16">
        <v>100</v>
      </c>
    </row>
    <row r="368" spans="1:12" x14ac:dyDescent="0.25">
      <c r="A368" s="44"/>
      <c r="B368" s="44"/>
      <c r="C368" s="13">
        <v>2018</v>
      </c>
      <c r="D368" s="14">
        <f t="shared" si="76"/>
        <v>10279.700000000001</v>
      </c>
      <c r="E368" s="17">
        <v>0</v>
      </c>
      <c r="F368" s="17">
        <v>0</v>
      </c>
      <c r="G368" s="17">
        <v>10279.700000000001</v>
      </c>
      <c r="H368" s="17">
        <v>0</v>
      </c>
      <c r="I368" s="47"/>
      <c r="J368" s="16">
        <v>90</v>
      </c>
      <c r="K368" s="16">
        <v>90</v>
      </c>
      <c r="L368" s="16">
        <v>100</v>
      </c>
    </row>
    <row r="369" spans="1:12" x14ac:dyDescent="0.25">
      <c r="A369" s="44"/>
      <c r="B369" s="44"/>
      <c r="C369" s="13">
        <v>2019</v>
      </c>
      <c r="D369" s="14">
        <f t="shared" si="76"/>
        <v>10400.299999999999</v>
      </c>
      <c r="E369" s="17">
        <v>0</v>
      </c>
      <c r="F369" s="17">
        <v>0</v>
      </c>
      <c r="G369" s="17">
        <v>10400.299999999999</v>
      </c>
      <c r="H369" s="17">
        <v>0</v>
      </c>
      <c r="I369" s="47"/>
      <c r="J369" s="16">
        <v>92</v>
      </c>
      <c r="K369" s="16">
        <v>92</v>
      </c>
      <c r="L369" s="16">
        <v>100</v>
      </c>
    </row>
    <row r="370" spans="1:12" x14ac:dyDescent="0.25">
      <c r="A370" s="44"/>
      <c r="B370" s="44"/>
      <c r="C370" s="13">
        <v>2020</v>
      </c>
      <c r="D370" s="14">
        <f t="shared" si="76"/>
        <v>44000</v>
      </c>
      <c r="E370" s="17">
        <v>0</v>
      </c>
      <c r="F370" s="17">
        <v>0</v>
      </c>
      <c r="G370" s="26">
        <v>44000</v>
      </c>
      <c r="H370" s="17">
        <v>0</v>
      </c>
      <c r="I370" s="47"/>
      <c r="J370" s="16">
        <v>95</v>
      </c>
      <c r="K370" s="16">
        <v>95</v>
      </c>
      <c r="L370" s="16">
        <v>100</v>
      </c>
    </row>
    <row r="371" spans="1:12" x14ac:dyDescent="0.25">
      <c r="A371" s="44"/>
      <c r="B371" s="44"/>
      <c r="C371" s="13">
        <v>2021</v>
      </c>
      <c r="D371" s="14">
        <f t="shared" si="76"/>
        <v>40990.400000000001</v>
      </c>
      <c r="E371" s="17">
        <v>0</v>
      </c>
      <c r="F371" s="17">
        <v>0</v>
      </c>
      <c r="G371" s="17">
        <v>40990.400000000001</v>
      </c>
      <c r="H371" s="17">
        <v>0</v>
      </c>
      <c r="I371" s="47"/>
      <c r="J371" s="16">
        <v>98</v>
      </c>
      <c r="K371" s="16">
        <v>98</v>
      </c>
      <c r="L371" s="16">
        <v>100</v>
      </c>
    </row>
    <row r="372" spans="1:12" x14ac:dyDescent="0.25">
      <c r="A372" s="44"/>
      <c r="B372" s="44"/>
      <c r="C372" s="13">
        <v>2022</v>
      </c>
      <c r="D372" s="17">
        <f t="shared" si="76"/>
        <v>50515.199999999997</v>
      </c>
      <c r="E372" s="17">
        <v>0</v>
      </c>
      <c r="F372" s="17">
        <v>0</v>
      </c>
      <c r="G372" s="17">
        <v>50515.199999999997</v>
      </c>
      <c r="H372" s="17">
        <v>0</v>
      </c>
      <c r="I372" s="47"/>
      <c r="J372" s="16">
        <v>100</v>
      </c>
      <c r="K372" s="16">
        <v>100</v>
      </c>
      <c r="L372" s="16">
        <v>100</v>
      </c>
    </row>
    <row r="373" spans="1:12" x14ac:dyDescent="0.25">
      <c r="A373" s="45"/>
      <c r="B373" s="45"/>
      <c r="C373" s="13">
        <v>2023</v>
      </c>
      <c r="D373" s="17">
        <f t="shared" si="76"/>
        <v>54385.9</v>
      </c>
      <c r="E373" s="17"/>
      <c r="F373" s="17"/>
      <c r="G373" s="17">
        <v>54385.9</v>
      </c>
      <c r="H373" s="17"/>
      <c r="I373" s="48"/>
      <c r="J373" s="16">
        <v>100</v>
      </c>
      <c r="K373" s="16">
        <v>100</v>
      </c>
      <c r="L373" s="16">
        <v>100</v>
      </c>
    </row>
    <row r="374" spans="1:12" x14ac:dyDescent="0.25">
      <c r="A374" s="43" t="s">
        <v>97</v>
      </c>
      <c r="B374" s="43" t="s">
        <v>98</v>
      </c>
      <c r="C374" s="13" t="s">
        <v>18</v>
      </c>
      <c r="D374" s="14">
        <f>SUM(E374:H374)</f>
        <v>6269.5</v>
      </c>
      <c r="E374" s="14">
        <f>SUM(E375:E382)</f>
        <v>0</v>
      </c>
      <c r="F374" s="14">
        <f>SUM(F375:F382)</f>
        <v>0</v>
      </c>
      <c r="G374" s="14">
        <f>SUM(G375:G382)</f>
        <v>6269.5</v>
      </c>
      <c r="H374" s="14">
        <f>SUM(H375:H385)</f>
        <v>0</v>
      </c>
      <c r="I374" s="15" t="s">
        <v>19</v>
      </c>
      <c r="J374" s="15" t="s">
        <v>19</v>
      </c>
      <c r="K374" s="15" t="s">
        <v>19</v>
      </c>
      <c r="L374" s="15" t="s">
        <v>19</v>
      </c>
    </row>
    <row r="375" spans="1:12" x14ac:dyDescent="0.25">
      <c r="A375" s="44"/>
      <c r="B375" s="44"/>
      <c r="C375" s="13">
        <v>2014</v>
      </c>
      <c r="D375" s="14">
        <f t="shared" ref="D375:D383" si="77">SUM(E375:H375)</f>
        <v>2741</v>
      </c>
      <c r="E375" s="17">
        <v>0</v>
      </c>
      <c r="F375" s="17">
        <v>0</v>
      </c>
      <c r="G375" s="17">
        <v>2741</v>
      </c>
      <c r="H375" s="17">
        <v>0</v>
      </c>
      <c r="I375" s="46" t="s">
        <v>89</v>
      </c>
      <c r="J375" s="16">
        <v>74</v>
      </c>
      <c r="K375" s="16">
        <v>74</v>
      </c>
      <c r="L375" s="16">
        <v>100</v>
      </c>
    </row>
    <row r="376" spans="1:12" x14ac:dyDescent="0.25">
      <c r="A376" s="44"/>
      <c r="B376" s="44"/>
      <c r="C376" s="13">
        <v>2015</v>
      </c>
      <c r="D376" s="14">
        <f t="shared" si="77"/>
        <v>0</v>
      </c>
      <c r="E376" s="17">
        <v>0</v>
      </c>
      <c r="F376" s="17">
        <v>0</v>
      </c>
      <c r="G376" s="17">
        <v>0</v>
      </c>
      <c r="H376" s="17">
        <v>0</v>
      </c>
      <c r="I376" s="47"/>
      <c r="J376" s="16">
        <v>78</v>
      </c>
      <c r="K376" s="16">
        <v>78</v>
      </c>
      <c r="L376" s="16">
        <v>100</v>
      </c>
    </row>
    <row r="377" spans="1:12" x14ac:dyDescent="0.25">
      <c r="A377" s="44"/>
      <c r="B377" s="44"/>
      <c r="C377" s="13">
        <v>2016</v>
      </c>
      <c r="D377" s="14">
        <f t="shared" si="77"/>
        <v>3528.5</v>
      </c>
      <c r="E377" s="17">
        <v>0</v>
      </c>
      <c r="F377" s="17">
        <v>0</v>
      </c>
      <c r="G377" s="17">
        <v>3528.5</v>
      </c>
      <c r="H377" s="17">
        <v>0</v>
      </c>
      <c r="I377" s="47"/>
      <c r="J377" s="16">
        <v>83</v>
      </c>
      <c r="K377" s="16">
        <v>83</v>
      </c>
      <c r="L377" s="16">
        <v>100</v>
      </c>
    </row>
    <row r="378" spans="1:12" x14ac:dyDescent="0.25">
      <c r="A378" s="44"/>
      <c r="B378" s="44"/>
      <c r="C378" s="13">
        <v>2017</v>
      </c>
      <c r="D378" s="14">
        <f t="shared" si="77"/>
        <v>0</v>
      </c>
      <c r="E378" s="17">
        <v>0</v>
      </c>
      <c r="F378" s="17">
        <v>0</v>
      </c>
      <c r="G378" s="17">
        <v>0</v>
      </c>
      <c r="H378" s="17">
        <v>0</v>
      </c>
      <c r="I378" s="47"/>
      <c r="J378" s="16">
        <v>88</v>
      </c>
      <c r="K378" s="16">
        <v>88</v>
      </c>
      <c r="L378" s="16">
        <v>100</v>
      </c>
    </row>
    <row r="379" spans="1:12" x14ac:dyDescent="0.25">
      <c r="A379" s="44"/>
      <c r="B379" s="44"/>
      <c r="C379" s="13">
        <v>2018</v>
      </c>
      <c r="D379" s="14">
        <f t="shared" si="77"/>
        <v>0</v>
      </c>
      <c r="E379" s="17">
        <v>0</v>
      </c>
      <c r="F379" s="17">
        <v>0</v>
      </c>
      <c r="G379" s="17">
        <v>0</v>
      </c>
      <c r="H379" s="17">
        <v>0</v>
      </c>
      <c r="I379" s="47"/>
      <c r="J379" s="16">
        <v>90</v>
      </c>
      <c r="K379" s="16">
        <v>90</v>
      </c>
      <c r="L379" s="16">
        <v>100</v>
      </c>
    </row>
    <row r="380" spans="1:12" x14ac:dyDescent="0.25">
      <c r="A380" s="44"/>
      <c r="B380" s="44"/>
      <c r="C380" s="13">
        <v>2019</v>
      </c>
      <c r="D380" s="14">
        <f t="shared" si="77"/>
        <v>0</v>
      </c>
      <c r="E380" s="17">
        <v>0</v>
      </c>
      <c r="F380" s="17">
        <v>0</v>
      </c>
      <c r="G380" s="17">
        <v>0</v>
      </c>
      <c r="H380" s="17">
        <v>0</v>
      </c>
      <c r="I380" s="47"/>
      <c r="J380" s="16">
        <v>92</v>
      </c>
      <c r="K380" s="16">
        <v>92</v>
      </c>
      <c r="L380" s="16">
        <v>100</v>
      </c>
    </row>
    <row r="381" spans="1:12" x14ac:dyDescent="0.25">
      <c r="A381" s="44"/>
      <c r="B381" s="44"/>
      <c r="C381" s="13">
        <v>2020</v>
      </c>
      <c r="D381" s="14">
        <f t="shared" si="77"/>
        <v>0</v>
      </c>
      <c r="E381" s="17">
        <v>0</v>
      </c>
      <c r="F381" s="17">
        <v>0</v>
      </c>
      <c r="G381" s="26">
        <v>0</v>
      </c>
      <c r="H381" s="17">
        <v>0</v>
      </c>
      <c r="I381" s="47"/>
      <c r="J381" s="16">
        <v>95</v>
      </c>
      <c r="K381" s="16">
        <v>95</v>
      </c>
      <c r="L381" s="16">
        <v>100</v>
      </c>
    </row>
    <row r="382" spans="1:12" x14ac:dyDescent="0.25">
      <c r="A382" s="44"/>
      <c r="B382" s="44"/>
      <c r="C382" s="13">
        <v>2021</v>
      </c>
      <c r="D382" s="14">
        <f t="shared" si="77"/>
        <v>0</v>
      </c>
      <c r="E382" s="17">
        <v>0</v>
      </c>
      <c r="F382" s="17">
        <v>0</v>
      </c>
      <c r="G382" s="17">
        <v>0</v>
      </c>
      <c r="H382" s="17">
        <v>0</v>
      </c>
      <c r="I382" s="47"/>
      <c r="J382" s="16">
        <v>98</v>
      </c>
      <c r="K382" s="16">
        <v>98</v>
      </c>
      <c r="L382" s="16">
        <v>100</v>
      </c>
    </row>
    <row r="383" spans="1:12" x14ac:dyDescent="0.25">
      <c r="A383" s="44"/>
      <c r="B383" s="44"/>
      <c r="C383" s="13">
        <v>2022</v>
      </c>
      <c r="D383" s="14">
        <f t="shared" si="77"/>
        <v>0</v>
      </c>
      <c r="E383" s="17">
        <v>0</v>
      </c>
      <c r="F383" s="17">
        <v>0</v>
      </c>
      <c r="G383" s="17">
        <v>0</v>
      </c>
      <c r="H383" s="17">
        <v>0</v>
      </c>
      <c r="I383" s="47"/>
      <c r="J383" s="16">
        <v>100</v>
      </c>
      <c r="K383" s="16">
        <v>100</v>
      </c>
      <c r="L383" s="16">
        <v>100</v>
      </c>
    </row>
    <row r="384" spans="1:12" x14ac:dyDescent="0.25">
      <c r="A384" s="45"/>
      <c r="B384" s="45"/>
      <c r="C384" s="13">
        <v>2023</v>
      </c>
      <c r="D384" s="14"/>
      <c r="E384" s="17"/>
      <c r="F384" s="17"/>
      <c r="G384" s="17"/>
      <c r="H384" s="17"/>
      <c r="I384" s="48"/>
      <c r="J384" s="16">
        <v>100</v>
      </c>
      <c r="K384" s="16">
        <v>100</v>
      </c>
      <c r="L384" s="16">
        <v>100</v>
      </c>
    </row>
    <row r="385" spans="1:12" x14ac:dyDescent="0.25">
      <c r="A385" s="43" t="s">
        <v>99</v>
      </c>
      <c r="B385" s="43" t="s">
        <v>100</v>
      </c>
      <c r="C385" s="13" t="s">
        <v>18</v>
      </c>
      <c r="D385" s="14">
        <f>SUM(E385:H385)</f>
        <v>1360.3</v>
      </c>
      <c r="E385" s="14">
        <f>SUM(E386:E393)</f>
        <v>0</v>
      </c>
      <c r="F385" s="14">
        <f>SUM(F386:F393)</f>
        <v>0</v>
      </c>
      <c r="G385" s="14">
        <f>SUM(G386:G393)</f>
        <v>1360.3</v>
      </c>
      <c r="H385" s="14">
        <f>SUM(H386:H425)</f>
        <v>0</v>
      </c>
      <c r="I385" s="15" t="s">
        <v>19</v>
      </c>
      <c r="J385" s="15" t="s">
        <v>19</v>
      </c>
      <c r="K385" s="15" t="s">
        <v>19</v>
      </c>
      <c r="L385" s="15" t="s">
        <v>19</v>
      </c>
    </row>
    <row r="386" spans="1:12" x14ac:dyDescent="0.25">
      <c r="A386" s="44"/>
      <c r="B386" s="44"/>
      <c r="C386" s="13">
        <v>2014</v>
      </c>
      <c r="D386" s="14">
        <f t="shared" ref="D386:D394" si="78">SUM(E386:H386)</f>
        <v>557</v>
      </c>
      <c r="E386" s="17">
        <v>0</v>
      </c>
      <c r="F386" s="17">
        <v>0</v>
      </c>
      <c r="G386" s="17">
        <v>557</v>
      </c>
      <c r="H386" s="17">
        <v>0</v>
      </c>
      <c r="I386" s="46" t="s">
        <v>89</v>
      </c>
      <c r="J386" s="16">
        <v>74</v>
      </c>
      <c r="K386" s="16">
        <v>74</v>
      </c>
      <c r="L386" s="16">
        <v>100</v>
      </c>
    </row>
    <row r="387" spans="1:12" x14ac:dyDescent="0.25">
      <c r="A387" s="44"/>
      <c r="B387" s="44"/>
      <c r="C387" s="13">
        <v>2015</v>
      </c>
      <c r="D387" s="14">
        <f t="shared" si="78"/>
        <v>803.3</v>
      </c>
      <c r="E387" s="17">
        <v>0</v>
      </c>
      <c r="F387" s="17">
        <v>0</v>
      </c>
      <c r="G387" s="17">
        <v>803.3</v>
      </c>
      <c r="H387" s="17">
        <v>0</v>
      </c>
      <c r="I387" s="47"/>
      <c r="J387" s="16">
        <v>78</v>
      </c>
      <c r="K387" s="16">
        <v>78</v>
      </c>
      <c r="L387" s="16">
        <v>100</v>
      </c>
    </row>
    <row r="388" spans="1:12" x14ac:dyDescent="0.25">
      <c r="A388" s="44"/>
      <c r="B388" s="44"/>
      <c r="C388" s="13">
        <v>2016</v>
      </c>
      <c r="D388" s="14">
        <f t="shared" si="78"/>
        <v>0</v>
      </c>
      <c r="E388" s="17">
        <v>0</v>
      </c>
      <c r="F388" s="17">
        <v>0</v>
      </c>
      <c r="G388" s="17">
        <v>0</v>
      </c>
      <c r="H388" s="17">
        <v>0</v>
      </c>
      <c r="I388" s="47"/>
      <c r="J388" s="16">
        <v>83</v>
      </c>
      <c r="K388" s="16">
        <v>83</v>
      </c>
      <c r="L388" s="16">
        <v>100</v>
      </c>
    </row>
    <row r="389" spans="1:12" x14ac:dyDescent="0.25">
      <c r="A389" s="44"/>
      <c r="B389" s="44"/>
      <c r="C389" s="13">
        <v>2017</v>
      </c>
      <c r="D389" s="14">
        <f t="shared" si="78"/>
        <v>0</v>
      </c>
      <c r="E389" s="17">
        <v>0</v>
      </c>
      <c r="F389" s="17">
        <v>0</v>
      </c>
      <c r="G389" s="17">
        <v>0</v>
      </c>
      <c r="H389" s="17">
        <v>0</v>
      </c>
      <c r="I389" s="47"/>
      <c r="J389" s="16">
        <v>88</v>
      </c>
      <c r="K389" s="16">
        <v>88</v>
      </c>
      <c r="L389" s="16">
        <v>100</v>
      </c>
    </row>
    <row r="390" spans="1:12" x14ac:dyDescent="0.25">
      <c r="A390" s="44"/>
      <c r="B390" s="44"/>
      <c r="C390" s="13">
        <v>2018</v>
      </c>
      <c r="D390" s="14">
        <f t="shared" si="78"/>
        <v>0</v>
      </c>
      <c r="E390" s="17">
        <v>0</v>
      </c>
      <c r="F390" s="17">
        <v>0</v>
      </c>
      <c r="G390" s="17">
        <v>0</v>
      </c>
      <c r="H390" s="17">
        <v>0</v>
      </c>
      <c r="I390" s="47"/>
      <c r="J390" s="16">
        <v>90</v>
      </c>
      <c r="K390" s="16">
        <v>90</v>
      </c>
      <c r="L390" s="16">
        <v>100</v>
      </c>
    </row>
    <row r="391" spans="1:12" x14ac:dyDescent="0.25">
      <c r="A391" s="44"/>
      <c r="B391" s="44"/>
      <c r="C391" s="13">
        <v>2019</v>
      </c>
      <c r="D391" s="14">
        <f t="shared" si="78"/>
        <v>0</v>
      </c>
      <c r="E391" s="17">
        <v>0</v>
      </c>
      <c r="F391" s="17">
        <v>0</v>
      </c>
      <c r="G391" s="17">
        <v>0</v>
      </c>
      <c r="H391" s="17">
        <v>0</v>
      </c>
      <c r="I391" s="47"/>
      <c r="J391" s="16">
        <v>92</v>
      </c>
      <c r="K391" s="16">
        <v>92</v>
      </c>
      <c r="L391" s="16">
        <v>100</v>
      </c>
    </row>
    <row r="392" spans="1:12" x14ac:dyDescent="0.25">
      <c r="A392" s="44"/>
      <c r="B392" s="44"/>
      <c r="C392" s="13">
        <v>2020</v>
      </c>
      <c r="D392" s="14">
        <f t="shared" si="78"/>
        <v>0</v>
      </c>
      <c r="E392" s="17">
        <v>0</v>
      </c>
      <c r="F392" s="17">
        <v>0</v>
      </c>
      <c r="G392" s="26">
        <v>0</v>
      </c>
      <c r="H392" s="17">
        <v>0</v>
      </c>
      <c r="I392" s="47"/>
      <c r="J392" s="16">
        <v>95</v>
      </c>
      <c r="K392" s="16">
        <v>95</v>
      </c>
      <c r="L392" s="16">
        <v>100</v>
      </c>
    </row>
    <row r="393" spans="1:12" x14ac:dyDescent="0.25">
      <c r="A393" s="44"/>
      <c r="B393" s="44"/>
      <c r="C393" s="13">
        <v>2021</v>
      </c>
      <c r="D393" s="14">
        <f t="shared" si="78"/>
        <v>0</v>
      </c>
      <c r="E393" s="17">
        <v>0</v>
      </c>
      <c r="F393" s="17">
        <v>0</v>
      </c>
      <c r="G393" s="17">
        <v>0</v>
      </c>
      <c r="H393" s="17">
        <v>0</v>
      </c>
      <c r="I393" s="47"/>
      <c r="J393" s="16">
        <v>98</v>
      </c>
      <c r="K393" s="16">
        <v>98</v>
      </c>
      <c r="L393" s="16">
        <v>100</v>
      </c>
    </row>
    <row r="394" spans="1:12" x14ac:dyDescent="0.25">
      <c r="A394" s="44"/>
      <c r="B394" s="44"/>
      <c r="C394" s="13">
        <v>2022</v>
      </c>
      <c r="D394" s="14">
        <f t="shared" si="78"/>
        <v>0</v>
      </c>
      <c r="E394" s="17">
        <v>0</v>
      </c>
      <c r="F394" s="17">
        <v>0</v>
      </c>
      <c r="G394" s="17">
        <v>0</v>
      </c>
      <c r="H394" s="17">
        <v>0</v>
      </c>
      <c r="I394" s="47"/>
      <c r="J394" s="16">
        <v>100</v>
      </c>
      <c r="K394" s="16">
        <v>100</v>
      </c>
      <c r="L394" s="16">
        <v>100</v>
      </c>
    </row>
    <row r="395" spans="1:12" x14ac:dyDescent="0.25">
      <c r="A395" s="45"/>
      <c r="B395" s="45"/>
      <c r="C395" s="13">
        <v>2023</v>
      </c>
      <c r="D395" s="14"/>
      <c r="E395" s="17"/>
      <c r="F395" s="17"/>
      <c r="G395" s="17"/>
      <c r="H395" s="17"/>
      <c r="I395" s="48"/>
      <c r="J395" s="16">
        <v>100</v>
      </c>
      <c r="K395" s="16">
        <v>100</v>
      </c>
      <c r="L395" s="16">
        <v>100</v>
      </c>
    </row>
    <row r="396" spans="1:12" ht="15" customHeight="1" x14ac:dyDescent="0.25">
      <c r="A396" s="39" t="s">
        <v>101</v>
      </c>
      <c r="B396" s="39" t="s">
        <v>102</v>
      </c>
      <c r="C396" s="11" t="s">
        <v>18</v>
      </c>
      <c r="D396" s="12">
        <f>SUM(D397:D404)</f>
        <v>20237.5</v>
      </c>
      <c r="E396" s="12">
        <f>SUM(E397:E405)</f>
        <v>0</v>
      </c>
      <c r="F396" s="12">
        <f t="shared" ref="F396:H396" si="79">SUM(F397:F405)</f>
        <v>0</v>
      </c>
      <c r="G396" s="12">
        <f t="shared" si="79"/>
        <v>26367.5</v>
      </c>
      <c r="H396" s="12">
        <f t="shared" si="79"/>
        <v>0</v>
      </c>
      <c r="I396" s="39" t="s">
        <v>30</v>
      </c>
      <c r="J396" s="39" t="s">
        <v>19</v>
      </c>
      <c r="K396" s="39" t="s">
        <v>19</v>
      </c>
      <c r="L396" s="39" t="s">
        <v>19</v>
      </c>
    </row>
    <row r="397" spans="1:12" x14ac:dyDescent="0.25">
      <c r="A397" s="40"/>
      <c r="B397" s="40"/>
      <c r="C397" s="11">
        <v>2014</v>
      </c>
      <c r="D397" s="12">
        <f>SUM(E397:H397)</f>
        <v>1737</v>
      </c>
      <c r="E397" s="12">
        <f t="shared" ref="E397:H406" si="80">E408+E419+E430</f>
        <v>0</v>
      </c>
      <c r="F397" s="12">
        <f t="shared" si="80"/>
        <v>0</v>
      </c>
      <c r="G397" s="12">
        <f t="shared" si="80"/>
        <v>1737</v>
      </c>
      <c r="H397" s="12">
        <f t="shared" si="80"/>
        <v>0</v>
      </c>
      <c r="I397" s="40"/>
      <c r="J397" s="40"/>
      <c r="K397" s="40"/>
      <c r="L397" s="40"/>
    </row>
    <row r="398" spans="1:12" x14ac:dyDescent="0.25">
      <c r="A398" s="40"/>
      <c r="B398" s="40"/>
      <c r="C398" s="11">
        <v>2015</v>
      </c>
      <c r="D398" s="12">
        <f t="shared" ref="D398:D406" si="81">SUM(E398:H398)</f>
        <v>2307.5</v>
      </c>
      <c r="E398" s="12">
        <f t="shared" si="80"/>
        <v>0</v>
      </c>
      <c r="F398" s="12">
        <f t="shared" si="80"/>
        <v>0</v>
      </c>
      <c r="G398" s="12">
        <f t="shared" si="80"/>
        <v>2307.5</v>
      </c>
      <c r="H398" s="12">
        <f t="shared" si="80"/>
        <v>0</v>
      </c>
      <c r="I398" s="40"/>
      <c r="J398" s="40"/>
      <c r="K398" s="40"/>
      <c r="L398" s="40"/>
    </row>
    <row r="399" spans="1:12" x14ac:dyDescent="0.25">
      <c r="A399" s="40"/>
      <c r="B399" s="40"/>
      <c r="C399" s="11">
        <v>2016</v>
      </c>
      <c r="D399" s="12">
        <f t="shared" si="81"/>
        <v>2447</v>
      </c>
      <c r="E399" s="12">
        <f t="shared" si="80"/>
        <v>0</v>
      </c>
      <c r="F399" s="12">
        <f t="shared" si="80"/>
        <v>0</v>
      </c>
      <c r="G399" s="12">
        <f t="shared" si="80"/>
        <v>2447</v>
      </c>
      <c r="H399" s="12">
        <f t="shared" si="80"/>
        <v>0</v>
      </c>
      <c r="I399" s="40"/>
      <c r="J399" s="40"/>
      <c r="K399" s="40"/>
      <c r="L399" s="40"/>
    </row>
    <row r="400" spans="1:12" x14ac:dyDescent="0.25">
      <c r="A400" s="40"/>
      <c r="B400" s="40"/>
      <c r="C400" s="11">
        <v>2017</v>
      </c>
      <c r="D400" s="12">
        <f t="shared" si="81"/>
        <v>2577.5</v>
      </c>
      <c r="E400" s="12">
        <f t="shared" si="80"/>
        <v>0</v>
      </c>
      <c r="F400" s="12">
        <f t="shared" si="80"/>
        <v>0</v>
      </c>
      <c r="G400" s="12">
        <f t="shared" si="80"/>
        <v>2577.5</v>
      </c>
      <c r="H400" s="12">
        <f t="shared" si="80"/>
        <v>0</v>
      </c>
      <c r="I400" s="40"/>
      <c r="J400" s="40"/>
      <c r="K400" s="40"/>
      <c r="L400" s="40"/>
    </row>
    <row r="401" spans="1:12" x14ac:dyDescent="0.25">
      <c r="A401" s="40"/>
      <c r="B401" s="40"/>
      <c r="C401" s="11">
        <v>2018</v>
      </c>
      <c r="D401" s="12">
        <f t="shared" si="81"/>
        <v>2372.6</v>
      </c>
      <c r="E401" s="12">
        <f t="shared" si="80"/>
        <v>0</v>
      </c>
      <c r="F401" s="12">
        <f t="shared" si="80"/>
        <v>0</v>
      </c>
      <c r="G401" s="12">
        <f t="shared" si="80"/>
        <v>2372.6</v>
      </c>
      <c r="H401" s="12">
        <f t="shared" si="80"/>
        <v>0</v>
      </c>
      <c r="I401" s="40"/>
      <c r="J401" s="40"/>
      <c r="K401" s="40"/>
      <c r="L401" s="40"/>
    </row>
    <row r="402" spans="1:12" x14ac:dyDescent="0.25">
      <c r="A402" s="40"/>
      <c r="B402" s="40"/>
      <c r="C402" s="11">
        <v>2019</v>
      </c>
      <c r="D402" s="12">
        <f t="shared" si="81"/>
        <v>3192.7</v>
      </c>
      <c r="E402" s="12">
        <f t="shared" si="80"/>
        <v>0</v>
      </c>
      <c r="F402" s="12">
        <f t="shared" si="80"/>
        <v>0</v>
      </c>
      <c r="G402" s="12">
        <f t="shared" si="80"/>
        <v>3192.7</v>
      </c>
      <c r="H402" s="12">
        <f t="shared" si="80"/>
        <v>0</v>
      </c>
      <c r="I402" s="40"/>
      <c r="J402" s="40"/>
      <c r="K402" s="40"/>
      <c r="L402" s="40"/>
    </row>
    <row r="403" spans="1:12" x14ac:dyDescent="0.25">
      <c r="A403" s="40"/>
      <c r="B403" s="40"/>
      <c r="C403" s="11">
        <v>2020</v>
      </c>
      <c r="D403" s="12">
        <f t="shared" si="81"/>
        <v>0</v>
      </c>
      <c r="E403" s="12">
        <f t="shared" si="80"/>
        <v>0</v>
      </c>
      <c r="F403" s="12">
        <f t="shared" si="80"/>
        <v>0</v>
      </c>
      <c r="G403" s="12">
        <f t="shared" si="80"/>
        <v>0</v>
      </c>
      <c r="H403" s="12">
        <f t="shared" si="80"/>
        <v>0</v>
      </c>
      <c r="I403" s="40"/>
      <c r="J403" s="40"/>
      <c r="K403" s="40"/>
      <c r="L403" s="40"/>
    </row>
    <row r="404" spans="1:12" x14ac:dyDescent="0.25">
      <c r="A404" s="40"/>
      <c r="B404" s="40"/>
      <c r="C404" s="11">
        <v>2021</v>
      </c>
      <c r="D404" s="12">
        <f t="shared" si="81"/>
        <v>5603.2</v>
      </c>
      <c r="E404" s="12">
        <f t="shared" si="80"/>
        <v>0</v>
      </c>
      <c r="F404" s="12">
        <f t="shared" si="80"/>
        <v>0</v>
      </c>
      <c r="G404" s="12">
        <f t="shared" si="80"/>
        <v>5603.2</v>
      </c>
      <c r="H404" s="12">
        <f t="shared" si="80"/>
        <v>0</v>
      </c>
      <c r="I404" s="40"/>
      <c r="J404" s="40"/>
      <c r="K404" s="40"/>
      <c r="L404" s="40"/>
    </row>
    <row r="405" spans="1:12" x14ac:dyDescent="0.25">
      <c r="A405" s="40"/>
      <c r="B405" s="40"/>
      <c r="C405" s="11">
        <v>2022</v>
      </c>
      <c r="D405" s="12">
        <f t="shared" si="81"/>
        <v>6130</v>
      </c>
      <c r="E405" s="12">
        <f t="shared" si="80"/>
        <v>0</v>
      </c>
      <c r="F405" s="12">
        <f t="shared" si="80"/>
        <v>0</v>
      </c>
      <c r="G405" s="12">
        <f t="shared" si="80"/>
        <v>6130</v>
      </c>
      <c r="H405" s="12">
        <f t="shared" si="80"/>
        <v>0</v>
      </c>
      <c r="I405" s="40"/>
      <c r="J405" s="40"/>
      <c r="K405" s="40"/>
      <c r="L405" s="40"/>
    </row>
    <row r="406" spans="1:12" x14ac:dyDescent="0.25">
      <c r="A406" s="41"/>
      <c r="B406" s="41"/>
      <c r="C406" s="11">
        <v>2023</v>
      </c>
      <c r="D406" s="12">
        <f t="shared" si="81"/>
        <v>5354.9</v>
      </c>
      <c r="E406" s="12">
        <f t="shared" si="80"/>
        <v>0</v>
      </c>
      <c r="F406" s="12">
        <f t="shared" si="80"/>
        <v>0</v>
      </c>
      <c r="G406" s="12">
        <f t="shared" si="80"/>
        <v>5354.9</v>
      </c>
      <c r="H406" s="12">
        <f t="shared" si="80"/>
        <v>0</v>
      </c>
      <c r="I406" s="41"/>
      <c r="J406" s="41"/>
      <c r="K406" s="41"/>
      <c r="L406" s="41"/>
    </row>
    <row r="407" spans="1:12" x14ac:dyDescent="0.25">
      <c r="A407" s="43" t="s">
        <v>103</v>
      </c>
      <c r="B407" s="43" t="s">
        <v>104</v>
      </c>
      <c r="C407" s="13" t="s">
        <v>18</v>
      </c>
      <c r="D407" s="14">
        <f>SUM(E407:H407)</f>
        <v>15129.600000000002</v>
      </c>
      <c r="E407" s="14">
        <f>SUM(E408:E415)</f>
        <v>0</v>
      </c>
      <c r="F407" s="14">
        <f>SUM(F408:F415)</f>
        <v>0</v>
      </c>
      <c r="G407" s="14">
        <f>SUM(G408:G415)</f>
        <v>15129.600000000002</v>
      </c>
      <c r="H407" s="14">
        <f>SUM(H408:H429)</f>
        <v>0</v>
      </c>
      <c r="I407" s="15" t="s">
        <v>19</v>
      </c>
      <c r="J407" s="15" t="s">
        <v>19</v>
      </c>
      <c r="K407" s="15" t="s">
        <v>19</v>
      </c>
      <c r="L407" s="15" t="s">
        <v>19</v>
      </c>
    </row>
    <row r="408" spans="1:12" x14ac:dyDescent="0.25">
      <c r="A408" s="44"/>
      <c r="B408" s="44"/>
      <c r="C408" s="13">
        <v>2014</v>
      </c>
      <c r="D408" s="14">
        <f t="shared" ref="D408:D417" si="82">SUM(E408:H408)</f>
        <v>1173</v>
      </c>
      <c r="E408" s="17">
        <v>0</v>
      </c>
      <c r="F408" s="17">
        <v>0</v>
      </c>
      <c r="G408" s="17">
        <v>1173</v>
      </c>
      <c r="H408" s="17">
        <v>0</v>
      </c>
      <c r="I408" s="46" t="s">
        <v>89</v>
      </c>
      <c r="J408" s="16">
        <v>74</v>
      </c>
      <c r="K408" s="16">
        <v>74</v>
      </c>
      <c r="L408" s="16">
        <v>100</v>
      </c>
    </row>
    <row r="409" spans="1:12" x14ac:dyDescent="0.25">
      <c r="A409" s="44"/>
      <c r="B409" s="44"/>
      <c r="C409" s="13">
        <v>2015</v>
      </c>
      <c r="D409" s="14">
        <f t="shared" si="82"/>
        <v>1583</v>
      </c>
      <c r="E409" s="17">
        <v>0</v>
      </c>
      <c r="F409" s="17">
        <v>0</v>
      </c>
      <c r="G409" s="17">
        <v>1583</v>
      </c>
      <c r="H409" s="17">
        <v>0</v>
      </c>
      <c r="I409" s="47"/>
      <c r="J409" s="16">
        <v>78</v>
      </c>
      <c r="K409" s="16">
        <v>78</v>
      </c>
      <c r="L409" s="16">
        <v>100</v>
      </c>
    </row>
    <row r="410" spans="1:12" x14ac:dyDescent="0.25">
      <c r="A410" s="44"/>
      <c r="B410" s="44"/>
      <c r="C410" s="13">
        <v>2016</v>
      </c>
      <c r="D410" s="14">
        <f t="shared" si="82"/>
        <v>1841</v>
      </c>
      <c r="E410" s="17">
        <v>0</v>
      </c>
      <c r="F410" s="17">
        <v>0</v>
      </c>
      <c r="G410" s="17">
        <v>1841</v>
      </c>
      <c r="H410" s="17">
        <v>0</v>
      </c>
      <c r="I410" s="47"/>
      <c r="J410" s="16">
        <v>83</v>
      </c>
      <c r="K410" s="16">
        <v>83</v>
      </c>
      <c r="L410" s="16">
        <v>100</v>
      </c>
    </row>
    <row r="411" spans="1:12" x14ac:dyDescent="0.25">
      <c r="A411" s="44"/>
      <c r="B411" s="44"/>
      <c r="C411" s="13">
        <v>2017</v>
      </c>
      <c r="D411" s="14">
        <f t="shared" si="82"/>
        <v>2133.1999999999998</v>
      </c>
      <c r="E411" s="17">
        <v>0</v>
      </c>
      <c r="F411" s="17">
        <v>0</v>
      </c>
      <c r="G411" s="17">
        <v>2133.1999999999998</v>
      </c>
      <c r="H411" s="17">
        <v>0</v>
      </c>
      <c r="I411" s="47"/>
      <c r="J411" s="16">
        <v>88</v>
      </c>
      <c r="K411" s="16">
        <v>88</v>
      </c>
      <c r="L411" s="16">
        <v>100</v>
      </c>
    </row>
    <row r="412" spans="1:12" x14ac:dyDescent="0.25">
      <c r="A412" s="44"/>
      <c r="B412" s="44"/>
      <c r="C412" s="13">
        <v>2018</v>
      </c>
      <c r="D412" s="14">
        <f t="shared" si="82"/>
        <v>2137.5</v>
      </c>
      <c r="E412" s="17">
        <v>0</v>
      </c>
      <c r="F412" s="17">
        <v>0</v>
      </c>
      <c r="G412" s="17">
        <v>2137.5</v>
      </c>
      <c r="H412" s="17">
        <v>0</v>
      </c>
      <c r="I412" s="47"/>
      <c r="J412" s="16">
        <v>90</v>
      </c>
      <c r="K412" s="16">
        <v>90</v>
      </c>
      <c r="L412" s="16">
        <v>100</v>
      </c>
    </row>
    <row r="413" spans="1:12" x14ac:dyDescent="0.25">
      <c r="A413" s="44"/>
      <c r="B413" s="44"/>
      <c r="C413" s="13">
        <v>2019</v>
      </c>
      <c r="D413" s="14">
        <f t="shared" si="82"/>
        <v>2626.7</v>
      </c>
      <c r="E413" s="17">
        <v>0</v>
      </c>
      <c r="F413" s="17">
        <v>0</v>
      </c>
      <c r="G413" s="17">
        <v>2626.7</v>
      </c>
      <c r="H413" s="17">
        <v>0</v>
      </c>
      <c r="I413" s="47"/>
      <c r="J413" s="16">
        <v>92</v>
      </c>
      <c r="K413" s="16">
        <v>92</v>
      </c>
      <c r="L413" s="16">
        <v>100</v>
      </c>
    </row>
    <row r="414" spans="1:12" x14ac:dyDescent="0.25">
      <c r="A414" s="44"/>
      <c r="B414" s="44"/>
      <c r="C414" s="13">
        <v>2020</v>
      </c>
      <c r="D414" s="14">
        <f t="shared" si="82"/>
        <v>0</v>
      </c>
      <c r="E414" s="17">
        <v>0</v>
      </c>
      <c r="F414" s="17">
        <v>0</v>
      </c>
      <c r="G414" s="26">
        <v>0</v>
      </c>
      <c r="H414" s="17">
        <v>0</v>
      </c>
      <c r="I414" s="47"/>
      <c r="J414" s="16">
        <v>95</v>
      </c>
      <c r="K414" s="16">
        <v>95</v>
      </c>
      <c r="L414" s="16">
        <v>100</v>
      </c>
    </row>
    <row r="415" spans="1:12" x14ac:dyDescent="0.25">
      <c r="A415" s="44"/>
      <c r="B415" s="44"/>
      <c r="C415" s="13">
        <v>2021</v>
      </c>
      <c r="D415" s="14">
        <f t="shared" si="82"/>
        <v>3635.2</v>
      </c>
      <c r="E415" s="17">
        <v>0</v>
      </c>
      <c r="F415" s="17">
        <v>0</v>
      </c>
      <c r="G415" s="17">
        <v>3635.2</v>
      </c>
      <c r="H415" s="17">
        <v>0</v>
      </c>
      <c r="I415" s="47"/>
      <c r="J415" s="16">
        <v>98</v>
      </c>
      <c r="K415" s="16">
        <v>98</v>
      </c>
      <c r="L415" s="16">
        <v>100</v>
      </c>
    </row>
    <row r="416" spans="1:12" x14ac:dyDescent="0.25">
      <c r="A416" s="44"/>
      <c r="B416" s="44"/>
      <c r="C416" s="13">
        <v>2022</v>
      </c>
      <c r="D416" s="17">
        <f t="shared" si="82"/>
        <v>5005.8999999999996</v>
      </c>
      <c r="E416" s="17">
        <v>0</v>
      </c>
      <c r="F416" s="17">
        <v>0</v>
      </c>
      <c r="G416" s="17">
        <v>5005.8999999999996</v>
      </c>
      <c r="H416" s="17">
        <v>0</v>
      </c>
      <c r="I416" s="47"/>
      <c r="J416" s="16">
        <v>100</v>
      </c>
      <c r="K416" s="16">
        <v>100</v>
      </c>
      <c r="L416" s="16">
        <v>100</v>
      </c>
    </row>
    <row r="417" spans="1:12" x14ac:dyDescent="0.25">
      <c r="A417" s="45"/>
      <c r="B417" s="45"/>
      <c r="C417" s="13">
        <v>2023</v>
      </c>
      <c r="D417" s="17">
        <f t="shared" si="82"/>
        <v>5121.5</v>
      </c>
      <c r="E417" s="17"/>
      <c r="F417" s="17"/>
      <c r="G417" s="17">
        <v>5121.5</v>
      </c>
      <c r="H417" s="17"/>
      <c r="I417" s="48"/>
      <c r="J417" s="16">
        <v>100</v>
      </c>
      <c r="K417" s="16">
        <v>100</v>
      </c>
      <c r="L417" s="16">
        <v>100</v>
      </c>
    </row>
    <row r="418" spans="1:12" x14ac:dyDescent="0.25">
      <c r="A418" s="43" t="s">
        <v>105</v>
      </c>
      <c r="B418" s="43" t="s">
        <v>106</v>
      </c>
      <c r="C418" s="13" t="s">
        <v>18</v>
      </c>
      <c r="D418" s="14">
        <f>SUM(E418:H418)</f>
        <v>4333.5</v>
      </c>
      <c r="E418" s="14">
        <f>SUM(E419:E426)</f>
        <v>0</v>
      </c>
      <c r="F418" s="14">
        <f>SUM(F419:F426)</f>
        <v>0</v>
      </c>
      <c r="G418" s="14">
        <f>SUM(G419:G426)</f>
        <v>4333.5</v>
      </c>
      <c r="H418" s="14">
        <f>SUM(H419:H440)</f>
        <v>0</v>
      </c>
      <c r="I418" s="15" t="s">
        <v>19</v>
      </c>
      <c r="J418" s="15" t="s">
        <v>19</v>
      </c>
      <c r="K418" s="15" t="s">
        <v>19</v>
      </c>
      <c r="L418" s="15" t="s">
        <v>19</v>
      </c>
    </row>
    <row r="419" spans="1:12" x14ac:dyDescent="0.25">
      <c r="A419" s="44"/>
      <c r="B419" s="44"/>
      <c r="C419" s="13">
        <v>2014</v>
      </c>
      <c r="D419" s="14">
        <f t="shared" ref="D419:D427" si="83">SUM(E419:H419)</f>
        <v>320</v>
      </c>
      <c r="E419" s="17">
        <v>0</v>
      </c>
      <c r="F419" s="17">
        <v>0</v>
      </c>
      <c r="G419" s="17">
        <v>320</v>
      </c>
      <c r="H419" s="17">
        <v>0</v>
      </c>
      <c r="I419" s="46" t="s">
        <v>107</v>
      </c>
      <c r="J419" s="16">
        <v>74</v>
      </c>
      <c r="K419" s="16">
        <v>74</v>
      </c>
      <c r="L419" s="16">
        <v>100</v>
      </c>
    </row>
    <row r="420" spans="1:12" x14ac:dyDescent="0.25">
      <c r="A420" s="44"/>
      <c r="B420" s="44"/>
      <c r="C420" s="13">
        <v>2015</v>
      </c>
      <c r="D420" s="14">
        <f t="shared" si="83"/>
        <v>724.5</v>
      </c>
      <c r="E420" s="17">
        <v>0</v>
      </c>
      <c r="F420" s="17">
        <v>0</v>
      </c>
      <c r="G420" s="17">
        <v>724.5</v>
      </c>
      <c r="H420" s="17">
        <v>0</v>
      </c>
      <c r="I420" s="47"/>
      <c r="J420" s="16">
        <v>78</v>
      </c>
      <c r="K420" s="16">
        <v>78</v>
      </c>
      <c r="L420" s="16">
        <v>100</v>
      </c>
    </row>
    <row r="421" spans="1:12" x14ac:dyDescent="0.25">
      <c r="A421" s="44"/>
      <c r="B421" s="44"/>
      <c r="C421" s="13">
        <v>2016</v>
      </c>
      <c r="D421" s="14">
        <f t="shared" si="83"/>
        <v>497.3</v>
      </c>
      <c r="E421" s="17">
        <v>0</v>
      </c>
      <c r="F421" s="17">
        <v>0</v>
      </c>
      <c r="G421" s="17">
        <v>497.3</v>
      </c>
      <c r="H421" s="17">
        <v>0</v>
      </c>
      <c r="I421" s="47"/>
      <c r="J421" s="16">
        <v>83</v>
      </c>
      <c r="K421" s="16">
        <v>83</v>
      </c>
      <c r="L421" s="16">
        <v>100</v>
      </c>
    </row>
    <row r="422" spans="1:12" x14ac:dyDescent="0.25">
      <c r="A422" s="44"/>
      <c r="B422" s="44"/>
      <c r="C422" s="13">
        <v>2017</v>
      </c>
      <c r="D422" s="14">
        <f t="shared" si="83"/>
        <v>444.3</v>
      </c>
      <c r="E422" s="17">
        <v>0</v>
      </c>
      <c r="F422" s="17">
        <v>0</v>
      </c>
      <c r="G422" s="17">
        <v>444.3</v>
      </c>
      <c r="H422" s="17">
        <v>0</v>
      </c>
      <c r="I422" s="47"/>
      <c r="J422" s="16">
        <v>88</v>
      </c>
      <c r="K422" s="16">
        <v>88</v>
      </c>
      <c r="L422" s="16">
        <v>100</v>
      </c>
    </row>
    <row r="423" spans="1:12" x14ac:dyDescent="0.25">
      <c r="A423" s="44"/>
      <c r="B423" s="44"/>
      <c r="C423" s="13">
        <v>2018</v>
      </c>
      <c r="D423" s="14">
        <f t="shared" si="83"/>
        <v>235.1</v>
      </c>
      <c r="E423" s="17">
        <v>0</v>
      </c>
      <c r="F423" s="17">
        <v>0</v>
      </c>
      <c r="G423" s="17">
        <v>235.1</v>
      </c>
      <c r="H423" s="17">
        <v>0</v>
      </c>
      <c r="I423" s="47"/>
      <c r="J423" s="16">
        <v>90</v>
      </c>
      <c r="K423" s="16">
        <v>90</v>
      </c>
      <c r="L423" s="16">
        <v>100</v>
      </c>
    </row>
    <row r="424" spans="1:12" x14ac:dyDescent="0.25">
      <c r="A424" s="44"/>
      <c r="B424" s="44"/>
      <c r="C424" s="13">
        <v>2019</v>
      </c>
      <c r="D424" s="14">
        <f t="shared" si="83"/>
        <v>566</v>
      </c>
      <c r="E424" s="17">
        <v>0</v>
      </c>
      <c r="F424" s="17">
        <v>0</v>
      </c>
      <c r="G424" s="17">
        <v>566</v>
      </c>
      <c r="H424" s="17">
        <v>0</v>
      </c>
      <c r="I424" s="47"/>
      <c r="J424" s="16">
        <v>92</v>
      </c>
      <c r="K424" s="16">
        <v>92</v>
      </c>
      <c r="L424" s="16">
        <v>100</v>
      </c>
    </row>
    <row r="425" spans="1:12" x14ac:dyDescent="0.25">
      <c r="A425" s="44"/>
      <c r="B425" s="44"/>
      <c r="C425" s="13">
        <v>2020</v>
      </c>
      <c r="D425" s="14">
        <f t="shared" si="83"/>
        <v>0</v>
      </c>
      <c r="E425" s="17">
        <v>0</v>
      </c>
      <c r="F425" s="17">
        <v>0</v>
      </c>
      <c r="G425" s="26">
        <v>0</v>
      </c>
      <c r="H425" s="17">
        <v>0</v>
      </c>
      <c r="I425" s="47"/>
      <c r="J425" s="16">
        <v>95</v>
      </c>
      <c r="K425" s="16">
        <v>95</v>
      </c>
      <c r="L425" s="16">
        <v>100</v>
      </c>
    </row>
    <row r="426" spans="1:12" x14ac:dyDescent="0.25">
      <c r="A426" s="44"/>
      <c r="B426" s="44"/>
      <c r="C426" s="13">
        <v>2021</v>
      </c>
      <c r="D426" s="14">
        <f t="shared" si="83"/>
        <v>1546.3</v>
      </c>
      <c r="E426" s="17">
        <v>0</v>
      </c>
      <c r="F426" s="17">
        <v>0</v>
      </c>
      <c r="G426" s="17">
        <v>1546.3</v>
      </c>
      <c r="H426" s="17">
        <v>0</v>
      </c>
      <c r="I426" s="47"/>
      <c r="J426" s="16">
        <v>98</v>
      </c>
      <c r="K426" s="16">
        <v>98</v>
      </c>
      <c r="L426" s="16">
        <v>100</v>
      </c>
    </row>
    <row r="427" spans="1:12" x14ac:dyDescent="0.25">
      <c r="A427" s="44"/>
      <c r="B427" s="44"/>
      <c r="C427" s="13">
        <v>2022</v>
      </c>
      <c r="D427" s="14">
        <f t="shared" si="83"/>
        <v>0</v>
      </c>
      <c r="E427" s="17">
        <v>0</v>
      </c>
      <c r="F427" s="17">
        <v>0</v>
      </c>
      <c r="G427" s="17">
        <v>0</v>
      </c>
      <c r="H427" s="17">
        <v>0</v>
      </c>
      <c r="I427" s="47"/>
      <c r="J427" s="16">
        <v>100</v>
      </c>
      <c r="K427" s="16">
        <v>100</v>
      </c>
      <c r="L427" s="16">
        <v>100</v>
      </c>
    </row>
    <row r="428" spans="1:12" x14ac:dyDescent="0.25">
      <c r="A428" s="45"/>
      <c r="B428" s="45"/>
      <c r="C428" s="13">
        <v>2023</v>
      </c>
      <c r="D428" s="14"/>
      <c r="E428" s="17"/>
      <c r="F428" s="17"/>
      <c r="G428" s="17"/>
      <c r="H428" s="17"/>
      <c r="I428" s="48"/>
      <c r="J428" s="16">
        <v>100</v>
      </c>
      <c r="K428" s="16">
        <v>100</v>
      </c>
      <c r="L428" s="16">
        <v>100</v>
      </c>
    </row>
    <row r="429" spans="1:12" x14ac:dyDescent="0.25">
      <c r="A429" s="43" t="s">
        <v>108</v>
      </c>
      <c r="B429" s="43" t="s">
        <v>109</v>
      </c>
      <c r="C429" s="13" t="s">
        <v>18</v>
      </c>
      <c r="D429" s="14">
        <f>SUM(E429:H429)</f>
        <v>774.4</v>
      </c>
      <c r="E429" s="14">
        <f>SUM(E430:E437)</f>
        <v>0</v>
      </c>
      <c r="F429" s="14">
        <f>SUM(F430:F437)</f>
        <v>0</v>
      </c>
      <c r="G429" s="14">
        <f>SUM(G430:G437)</f>
        <v>774.4</v>
      </c>
      <c r="H429" s="14">
        <f>SUM(H430:H440)</f>
        <v>0</v>
      </c>
      <c r="I429" s="15" t="s">
        <v>19</v>
      </c>
      <c r="J429" s="15" t="s">
        <v>19</v>
      </c>
      <c r="K429" s="15" t="s">
        <v>19</v>
      </c>
      <c r="L429" s="15" t="s">
        <v>19</v>
      </c>
    </row>
    <row r="430" spans="1:12" x14ac:dyDescent="0.25">
      <c r="A430" s="44"/>
      <c r="B430" s="44"/>
      <c r="C430" s="13">
        <v>2014</v>
      </c>
      <c r="D430" s="14">
        <f t="shared" ref="D430:D439" si="84">SUM(E430:H430)</f>
        <v>244</v>
      </c>
      <c r="E430" s="17">
        <v>0</v>
      </c>
      <c r="F430" s="17">
        <v>0</v>
      </c>
      <c r="G430" s="17">
        <v>244</v>
      </c>
      <c r="H430" s="17">
        <v>0</v>
      </c>
      <c r="I430" s="46" t="s">
        <v>110</v>
      </c>
      <c r="J430" s="16">
        <v>74</v>
      </c>
      <c r="K430" s="16">
        <v>74</v>
      </c>
      <c r="L430" s="16">
        <v>100</v>
      </c>
    </row>
    <row r="431" spans="1:12" x14ac:dyDescent="0.25">
      <c r="A431" s="44"/>
      <c r="B431" s="44"/>
      <c r="C431" s="13">
        <v>2015</v>
      </c>
      <c r="D431" s="14">
        <f t="shared" si="84"/>
        <v>0</v>
      </c>
      <c r="E431" s="17">
        <v>0</v>
      </c>
      <c r="F431" s="17">
        <v>0</v>
      </c>
      <c r="G431" s="17">
        <v>0</v>
      </c>
      <c r="H431" s="17">
        <v>0</v>
      </c>
      <c r="I431" s="47"/>
      <c r="J431" s="16">
        <v>78</v>
      </c>
      <c r="K431" s="16">
        <v>78</v>
      </c>
      <c r="L431" s="16">
        <v>100</v>
      </c>
    </row>
    <row r="432" spans="1:12" x14ac:dyDescent="0.25">
      <c r="A432" s="44"/>
      <c r="B432" s="44"/>
      <c r="C432" s="13">
        <v>2016</v>
      </c>
      <c r="D432" s="14">
        <f t="shared" si="84"/>
        <v>108.7</v>
      </c>
      <c r="E432" s="17">
        <v>0</v>
      </c>
      <c r="F432" s="17">
        <v>0</v>
      </c>
      <c r="G432" s="17">
        <v>108.7</v>
      </c>
      <c r="H432" s="17">
        <v>0</v>
      </c>
      <c r="I432" s="47"/>
      <c r="J432" s="16">
        <v>83</v>
      </c>
      <c r="K432" s="16">
        <v>83</v>
      </c>
      <c r="L432" s="16">
        <v>100</v>
      </c>
    </row>
    <row r="433" spans="1:12" x14ac:dyDescent="0.25">
      <c r="A433" s="44"/>
      <c r="B433" s="44"/>
      <c r="C433" s="13">
        <v>2017</v>
      </c>
      <c r="D433" s="14">
        <f t="shared" si="84"/>
        <v>0</v>
      </c>
      <c r="E433" s="17">
        <v>0</v>
      </c>
      <c r="F433" s="17">
        <v>0</v>
      </c>
      <c r="G433" s="17">
        <v>0</v>
      </c>
      <c r="H433" s="17">
        <v>0</v>
      </c>
      <c r="I433" s="47"/>
      <c r="J433" s="16">
        <v>88</v>
      </c>
      <c r="K433" s="16">
        <v>88</v>
      </c>
      <c r="L433" s="16">
        <v>100</v>
      </c>
    </row>
    <row r="434" spans="1:12" x14ac:dyDescent="0.25">
      <c r="A434" s="44"/>
      <c r="B434" s="44"/>
      <c r="C434" s="13">
        <v>2018</v>
      </c>
      <c r="D434" s="14">
        <f t="shared" si="84"/>
        <v>0</v>
      </c>
      <c r="E434" s="17">
        <v>0</v>
      </c>
      <c r="F434" s="17">
        <v>0</v>
      </c>
      <c r="G434" s="17">
        <v>0</v>
      </c>
      <c r="H434" s="17">
        <v>0</v>
      </c>
      <c r="I434" s="47"/>
      <c r="J434" s="16">
        <v>90</v>
      </c>
      <c r="K434" s="16">
        <v>90</v>
      </c>
      <c r="L434" s="16">
        <v>100</v>
      </c>
    </row>
    <row r="435" spans="1:12" x14ac:dyDescent="0.25">
      <c r="A435" s="44"/>
      <c r="B435" s="44"/>
      <c r="C435" s="13">
        <v>2019</v>
      </c>
      <c r="D435" s="14">
        <f t="shared" si="84"/>
        <v>0</v>
      </c>
      <c r="E435" s="17">
        <v>0</v>
      </c>
      <c r="F435" s="17">
        <v>0</v>
      </c>
      <c r="G435" s="17">
        <v>0</v>
      </c>
      <c r="H435" s="17">
        <v>0</v>
      </c>
      <c r="I435" s="47"/>
      <c r="J435" s="16">
        <v>92</v>
      </c>
      <c r="K435" s="16">
        <v>92</v>
      </c>
      <c r="L435" s="16">
        <v>100</v>
      </c>
    </row>
    <row r="436" spans="1:12" x14ac:dyDescent="0.25">
      <c r="A436" s="44"/>
      <c r="B436" s="44"/>
      <c r="C436" s="13">
        <v>2020</v>
      </c>
      <c r="D436" s="14">
        <f t="shared" si="84"/>
        <v>0</v>
      </c>
      <c r="E436" s="17">
        <v>0</v>
      </c>
      <c r="F436" s="17">
        <v>0</v>
      </c>
      <c r="G436" s="26">
        <v>0</v>
      </c>
      <c r="H436" s="17">
        <v>0</v>
      </c>
      <c r="I436" s="47"/>
      <c r="J436" s="16">
        <v>95</v>
      </c>
      <c r="K436" s="16">
        <v>95</v>
      </c>
      <c r="L436" s="16">
        <v>100</v>
      </c>
    </row>
    <row r="437" spans="1:12" x14ac:dyDescent="0.25">
      <c r="A437" s="44"/>
      <c r="B437" s="44"/>
      <c r="C437" s="13">
        <v>2021</v>
      </c>
      <c r="D437" s="14">
        <f t="shared" si="84"/>
        <v>421.7</v>
      </c>
      <c r="E437" s="17">
        <v>0</v>
      </c>
      <c r="F437" s="17">
        <v>0</v>
      </c>
      <c r="G437" s="17">
        <v>421.7</v>
      </c>
      <c r="H437" s="17">
        <v>0</v>
      </c>
      <c r="I437" s="47"/>
      <c r="J437" s="16">
        <v>98</v>
      </c>
      <c r="K437" s="16">
        <v>98</v>
      </c>
      <c r="L437" s="16">
        <v>100</v>
      </c>
    </row>
    <row r="438" spans="1:12" x14ac:dyDescent="0.25">
      <c r="A438" s="44"/>
      <c r="B438" s="44"/>
      <c r="C438" s="13">
        <v>2022</v>
      </c>
      <c r="D438" s="17">
        <f t="shared" si="84"/>
        <v>1124.0999999999999</v>
      </c>
      <c r="E438" s="17">
        <v>0</v>
      </c>
      <c r="F438" s="17">
        <v>0</v>
      </c>
      <c r="G438" s="17">
        <v>1124.0999999999999</v>
      </c>
      <c r="H438" s="17">
        <v>0</v>
      </c>
      <c r="I438" s="47"/>
      <c r="J438" s="16">
        <v>100</v>
      </c>
      <c r="K438" s="16">
        <v>100</v>
      </c>
      <c r="L438" s="16">
        <v>100</v>
      </c>
    </row>
    <row r="439" spans="1:12" x14ac:dyDescent="0.25">
      <c r="A439" s="45"/>
      <c r="B439" s="45"/>
      <c r="C439" s="13">
        <v>2023</v>
      </c>
      <c r="D439" s="17">
        <f t="shared" si="84"/>
        <v>233.4</v>
      </c>
      <c r="E439" s="17"/>
      <c r="F439" s="17"/>
      <c r="G439" s="17">
        <v>233.4</v>
      </c>
      <c r="H439" s="17"/>
      <c r="I439" s="48"/>
      <c r="J439" s="16">
        <v>100</v>
      </c>
      <c r="K439" s="16">
        <v>100</v>
      </c>
      <c r="L439" s="16">
        <v>100</v>
      </c>
    </row>
    <row r="440" spans="1:12" x14ac:dyDescent="0.25">
      <c r="A440" s="49" t="s">
        <v>111</v>
      </c>
      <c r="B440" s="49" t="s">
        <v>354</v>
      </c>
      <c r="C440" s="9" t="s">
        <v>18</v>
      </c>
      <c r="D440" s="10">
        <f>SUM(E440:H440)</f>
        <v>269181</v>
      </c>
      <c r="E440" s="10">
        <f>SUM(E441:E449)</f>
        <v>52534.2</v>
      </c>
      <c r="F440" s="10">
        <f t="shared" ref="F440:H440" si="85">SUM(F441:F449)</f>
        <v>12820.9</v>
      </c>
      <c r="G440" s="10">
        <f t="shared" si="85"/>
        <v>203825.90000000002</v>
      </c>
      <c r="H440" s="10">
        <f t="shared" si="85"/>
        <v>0</v>
      </c>
      <c r="I440" s="49" t="s">
        <v>112</v>
      </c>
      <c r="J440" s="49" t="s">
        <v>19</v>
      </c>
      <c r="K440" s="49" t="s">
        <v>19</v>
      </c>
      <c r="L440" s="49" t="s">
        <v>19</v>
      </c>
    </row>
    <row r="441" spans="1:12" x14ac:dyDescent="0.25">
      <c r="A441" s="50"/>
      <c r="B441" s="50"/>
      <c r="C441" s="9">
        <v>2014</v>
      </c>
      <c r="D441" s="10">
        <f>D452</f>
        <v>14280</v>
      </c>
      <c r="E441" s="10">
        <f>E452</f>
        <v>0</v>
      </c>
      <c r="F441" s="10">
        <f t="shared" ref="F441:H441" si="86">F452</f>
        <v>0</v>
      </c>
      <c r="G441" s="10">
        <f t="shared" si="86"/>
        <v>14280</v>
      </c>
      <c r="H441" s="10">
        <f t="shared" si="86"/>
        <v>0</v>
      </c>
      <c r="I441" s="50"/>
      <c r="J441" s="50"/>
      <c r="K441" s="50"/>
      <c r="L441" s="50"/>
    </row>
    <row r="442" spans="1:12" x14ac:dyDescent="0.25">
      <c r="A442" s="50"/>
      <c r="B442" s="50"/>
      <c r="C442" s="9">
        <v>2015</v>
      </c>
      <c r="D442" s="10">
        <f t="shared" ref="D442:H450" si="87">D453</f>
        <v>15544.800000000001</v>
      </c>
      <c r="E442" s="10">
        <f t="shared" si="87"/>
        <v>0</v>
      </c>
      <c r="F442" s="10">
        <f t="shared" si="87"/>
        <v>0</v>
      </c>
      <c r="G442" s="10">
        <f t="shared" si="87"/>
        <v>15544.800000000001</v>
      </c>
      <c r="H442" s="10">
        <f t="shared" si="87"/>
        <v>0</v>
      </c>
      <c r="I442" s="50"/>
      <c r="J442" s="50"/>
      <c r="K442" s="50"/>
      <c r="L442" s="50"/>
    </row>
    <row r="443" spans="1:12" x14ac:dyDescent="0.25">
      <c r="A443" s="50"/>
      <c r="B443" s="50"/>
      <c r="C443" s="9">
        <v>2016</v>
      </c>
      <c r="D443" s="10">
        <f t="shared" si="87"/>
        <v>16836</v>
      </c>
      <c r="E443" s="10">
        <f t="shared" si="87"/>
        <v>0</v>
      </c>
      <c r="F443" s="10">
        <f t="shared" si="87"/>
        <v>0</v>
      </c>
      <c r="G443" s="10">
        <f t="shared" si="87"/>
        <v>16836</v>
      </c>
      <c r="H443" s="10">
        <f t="shared" si="87"/>
        <v>0</v>
      </c>
      <c r="I443" s="50"/>
      <c r="J443" s="50"/>
      <c r="K443" s="50"/>
      <c r="L443" s="50"/>
    </row>
    <row r="444" spans="1:12" x14ac:dyDescent="0.25">
      <c r="A444" s="50"/>
      <c r="B444" s="50"/>
      <c r="C444" s="9">
        <v>2017</v>
      </c>
      <c r="D444" s="10">
        <f t="shared" si="87"/>
        <v>20256.900000000001</v>
      </c>
      <c r="E444" s="10">
        <f t="shared" si="87"/>
        <v>0</v>
      </c>
      <c r="F444" s="10">
        <f t="shared" si="87"/>
        <v>0</v>
      </c>
      <c r="G444" s="10">
        <f t="shared" si="87"/>
        <v>20256.900000000001</v>
      </c>
      <c r="H444" s="10">
        <f t="shared" si="87"/>
        <v>0</v>
      </c>
      <c r="I444" s="50"/>
      <c r="J444" s="50"/>
      <c r="K444" s="50"/>
      <c r="L444" s="50"/>
    </row>
    <row r="445" spans="1:12" x14ac:dyDescent="0.25">
      <c r="A445" s="50"/>
      <c r="B445" s="50"/>
      <c r="C445" s="9">
        <v>2018</v>
      </c>
      <c r="D445" s="10">
        <f t="shared" si="87"/>
        <v>25510.400000000001</v>
      </c>
      <c r="E445" s="10">
        <f t="shared" si="87"/>
        <v>500</v>
      </c>
      <c r="F445" s="10">
        <f t="shared" si="87"/>
        <v>278.2</v>
      </c>
      <c r="G445" s="10">
        <f t="shared" si="87"/>
        <v>24732.2</v>
      </c>
      <c r="H445" s="10">
        <f t="shared" si="87"/>
        <v>0</v>
      </c>
      <c r="I445" s="50"/>
      <c r="J445" s="50"/>
      <c r="K445" s="50"/>
      <c r="L445" s="50"/>
    </row>
    <row r="446" spans="1:12" x14ac:dyDescent="0.25">
      <c r="A446" s="50"/>
      <c r="B446" s="50"/>
      <c r="C446" s="9">
        <v>2019</v>
      </c>
      <c r="D446" s="10">
        <f t="shared" si="87"/>
        <v>27979.1</v>
      </c>
      <c r="E446" s="10">
        <f t="shared" si="87"/>
        <v>802</v>
      </c>
      <c r="F446" s="10">
        <f t="shared" si="87"/>
        <v>741.5</v>
      </c>
      <c r="G446" s="10">
        <f t="shared" si="87"/>
        <v>26435.599999999999</v>
      </c>
      <c r="H446" s="10">
        <f t="shared" si="87"/>
        <v>0</v>
      </c>
      <c r="I446" s="50"/>
      <c r="J446" s="50"/>
      <c r="K446" s="50"/>
      <c r="L446" s="50"/>
    </row>
    <row r="447" spans="1:12" x14ac:dyDescent="0.25">
      <c r="A447" s="50"/>
      <c r="B447" s="50"/>
      <c r="C447" s="9">
        <v>2020</v>
      </c>
      <c r="D447" s="10">
        <f t="shared" si="87"/>
        <v>27872.399999999994</v>
      </c>
      <c r="E447" s="10">
        <f t="shared" si="87"/>
        <v>3876</v>
      </c>
      <c r="F447" s="10">
        <f t="shared" si="87"/>
        <v>684</v>
      </c>
      <c r="G447" s="10">
        <f t="shared" si="87"/>
        <v>23312.399999999994</v>
      </c>
      <c r="H447" s="10">
        <f t="shared" si="87"/>
        <v>0</v>
      </c>
      <c r="I447" s="50"/>
      <c r="J447" s="50"/>
      <c r="K447" s="50"/>
      <c r="L447" s="50"/>
    </row>
    <row r="448" spans="1:12" x14ac:dyDescent="0.25">
      <c r="A448" s="50"/>
      <c r="B448" s="50"/>
      <c r="C448" s="9">
        <v>2021</v>
      </c>
      <c r="D448" s="10">
        <f t="shared" si="87"/>
        <v>37922.700000000004</v>
      </c>
      <c r="E448" s="10">
        <f t="shared" si="87"/>
        <v>3069.2</v>
      </c>
      <c r="F448" s="10">
        <f t="shared" si="87"/>
        <v>4531.3</v>
      </c>
      <c r="G448" s="10">
        <f t="shared" si="87"/>
        <v>30322.200000000004</v>
      </c>
      <c r="H448" s="10">
        <f t="shared" si="87"/>
        <v>0</v>
      </c>
      <c r="I448" s="50"/>
      <c r="J448" s="50"/>
      <c r="K448" s="50"/>
      <c r="L448" s="50"/>
    </row>
    <row r="449" spans="1:12" x14ac:dyDescent="0.25">
      <c r="A449" s="50"/>
      <c r="B449" s="50"/>
      <c r="C449" s="9">
        <v>2022</v>
      </c>
      <c r="D449" s="10">
        <f t="shared" si="87"/>
        <v>82978.700000000012</v>
      </c>
      <c r="E449" s="10">
        <f t="shared" si="87"/>
        <v>44287</v>
      </c>
      <c r="F449" s="10">
        <f t="shared" si="87"/>
        <v>6585.9</v>
      </c>
      <c r="G449" s="10">
        <f t="shared" si="87"/>
        <v>32105.800000000003</v>
      </c>
      <c r="H449" s="10">
        <f t="shared" si="87"/>
        <v>0</v>
      </c>
      <c r="I449" s="50"/>
      <c r="J449" s="28"/>
      <c r="K449" s="28"/>
      <c r="L449" s="28"/>
    </row>
    <row r="450" spans="1:12" x14ac:dyDescent="0.25">
      <c r="A450" s="51"/>
      <c r="B450" s="51"/>
      <c r="C450" s="9">
        <v>2023</v>
      </c>
      <c r="D450" s="10">
        <f t="shared" si="87"/>
        <v>103100.40000000001</v>
      </c>
      <c r="E450" s="10">
        <f t="shared" si="87"/>
        <v>50771.3</v>
      </c>
      <c r="F450" s="10">
        <f t="shared" si="87"/>
        <v>13964.5</v>
      </c>
      <c r="G450" s="10">
        <f t="shared" si="87"/>
        <v>38364.600000000006</v>
      </c>
      <c r="H450" s="10">
        <f t="shared" si="87"/>
        <v>0</v>
      </c>
      <c r="I450" s="51"/>
      <c r="J450" s="28"/>
      <c r="K450" s="28"/>
      <c r="L450" s="28"/>
    </row>
    <row r="451" spans="1:12" ht="15" customHeight="1" x14ac:dyDescent="0.25">
      <c r="A451" s="39" t="s">
        <v>113</v>
      </c>
      <c r="B451" s="39" t="s">
        <v>114</v>
      </c>
      <c r="C451" s="11" t="s">
        <v>18</v>
      </c>
      <c r="D451" s="12">
        <f>SUM(D452:D459)</f>
        <v>186202.30000000002</v>
      </c>
      <c r="E451" s="12">
        <f>SUM(E452:E460)</f>
        <v>52534.2</v>
      </c>
      <c r="F451" s="12">
        <f t="shared" ref="F451:H451" si="88">SUM(F452:F460)</f>
        <v>12820.9</v>
      </c>
      <c r="G451" s="12">
        <f t="shared" si="88"/>
        <v>203825.90000000002</v>
      </c>
      <c r="H451" s="12">
        <f t="shared" si="88"/>
        <v>0</v>
      </c>
      <c r="I451" s="39" t="s">
        <v>115</v>
      </c>
      <c r="J451" s="39" t="s">
        <v>19</v>
      </c>
      <c r="K451" s="39" t="s">
        <v>19</v>
      </c>
      <c r="L451" s="39" t="s">
        <v>19</v>
      </c>
    </row>
    <row r="452" spans="1:12" x14ac:dyDescent="0.25">
      <c r="A452" s="40"/>
      <c r="B452" s="40"/>
      <c r="C452" s="11">
        <v>2014</v>
      </c>
      <c r="D452" s="12">
        <f>SUM(E452:H452)</f>
        <v>14280</v>
      </c>
      <c r="E452" s="12">
        <f t="shared" ref="E452:H461" si="89">E463+E474+E485+E496+E507+E518+E529+E540</f>
        <v>0</v>
      </c>
      <c r="F452" s="12">
        <f t="shared" si="89"/>
        <v>0</v>
      </c>
      <c r="G452" s="12">
        <f t="shared" si="89"/>
        <v>14280</v>
      </c>
      <c r="H452" s="12">
        <f t="shared" si="89"/>
        <v>0</v>
      </c>
      <c r="I452" s="40"/>
      <c r="J452" s="40"/>
      <c r="K452" s="40"/>
      <c r="L452" s="40"/>
    </row>
    <row r="453" spans="1:12" x14ac:dyDescent="0.25">
      <c r="A453" s="40"/>
      <c r="B453" s="40"/>
      <c r="C453" s="11">
        <v>2015</v>
      </c>
      <c r="D453" s="12">
        <f t="shared" ref="D453:D459" si="90">SUM(E453:H453)</f>
        <v>15544.800000000001</v>
      </c>
      <c r="E453" s="12">
        <f t="shared" si="89"/>
        <v>0</v>
      </c>
      <c r="F453" s="12">
        <f t="shared" si="89"/>
        <v>0</v>
      </c>
      <c r="G453" s="12">
        <f t="shared" si="89"/>
        <v>15544.800000000001</v>
      </c>
      <c r="H453" s="12">
        <f t="shared" si="89"/>
        <v>0</v>
      </c>
      <c r="I453" s="40"/>
      <c r="J453" s="40"/>
      <c r="K453" s="40"/>
      <c r="L453" s="40"/>
    </row>
    <row r="454" spans="1:12" x14ac:dyDescent="0.25">
      <c r="A454" s="40"/>
      <c r="B454" s="40"/>
      <c r="C454" s="11">
        <v>2016</v>
      </c>
      <c r="D454" s="12">
        <f t="shared" si="90"/>
        <v>16836</v>
      </c>
      <c r="E454" s="12">
        <f t="shared" si="89"/>
        <v>0</v>
      </c>
      <c r="F454" s="12">
        <f t="shared" si="89"/>
        <v>0</v>
      </c>
      <c r="G454" s="12">
        <f t="shared" si="89"/>
        <v>16836</v>
      </c>
      <c r="H454" s="12">
        <f t="shared" si="89"/>
        <v>0</v>
      </c>
      <c r="I454" s="40"/>
      <c r="J454" s="40"/>
      <c r="K454" s="40"/>
      <c r="L454" s="40"/>
    </row>
    <row r="455" spans="1:12" x14ac:dyDescent="0.25">
      <c r="A455" s="40"/>
      <c r="B455" s="40"/>
      <c r="C455" s="11">
        <v>2017</v>
      </c>
      <c r="D455" s="12">
        <f t="shared" si="90"/>
        <v>20256.900000000001</v>
      </c>
      <c r="E455" s="12">
        <f t="shared" si="89"/>
        <v>0</v>
      </c>
      <c r="F455" s="12">
        <f t="shared" si="89"/>
        <v>0</v>
      </c>
      <c r="G455" s="12">
        <f t="shared" si="89"/>
        <v>20256.900000000001</v>
      </c>
      <c r="H455" s="12">
        <f t="shared" si="89"/>
        <v>0</v>
      </c>
      <c r="I455" s="40"/>
      <c r="J455" s="40"/>
      <c r="K455" s="40"/>
      <c r="L455" s="40"/>
    </row>
    <row r="456" spans="1:12" x14ac:dyDescent="0.25">
      <c r="A456" s="40"/>
      <c r="B456" s="40"/>
      <c r="C456" s="11">
        <v>2018</v>
      </c>
      <c r="D456" s="12">
        <f t="shared" si="90"/>
        <v>25510.400000000001</v>
      </c>
      <c r="E456" s="12">
        <f t="shared" si="89"/>
        <v>500</v>
      </c>
      <c r="F456" s="12">
        <f t="shared" si="89"/>
        <v>278.2</v>
      </c>
      <c r="G456" s="12">
        <f t="shared" si="89"/>
        <v>24732.2</v>
      </c>
      <c r="H456" s="12">
        <f t="shared" si="89"/>
        <v>0</v>
      </c>
      <c r="I456" s="40"/>
      <c r="J456" s="40"/>
      <c r="K456" s="40"/>
      <c r="L456" s="40"/>
    </row>
    <row r="457" spans="1:12" x14ac:dyDescent="0.25">
      <c r="A457" s="40"/>
      <c r="B457" s="40"/>
      <c r="C457" s="11">
        <v>2019</v>
      </c>
      <c r="D457" s="12">
        <f t="shared" si="90"/>
        <v>27979.1</v>
      </c>
      <c r="E457" s="12">
        <f t="shared" si="89"/>
        <v>802</v>
      </c>
      <c r="F457" s="12">
        <f t="shared" si="89"/>
        <v>741.5</v>
      </c>
      <c r="G457" s="12">
        <f t="shared" si="89"/>
        <v>26435.599999999999</v>
      </c>
      <c r="H457" s="12">
        <f t="shared" si="89"/>
        <v>0</v>
      </c>
      <c r="I457" s="40"/>
      <c r="J457" s="40"/>
      <c r="K457" s="40"/>
      <c r="L457" s="40"/>
    </row>
    <row r="458" spans="1:12" x14ac:dyDescent="0.25">
      <c r="A458" s="40"/>
      <c r="B458" s="40"/>
      <c r="C458" s="11">
        <v>2020</v>
      </c>
      <c r="D458" s="12">
        <f t="shared" si="90"/>
        <v>27872.399999999994</v>
      </c>
      <c r="E458" s="12">
        <f t="shared" si="89"/>
        <v>3876</v>
      </c>
      <c r="F458" s="12">
        <f t="shared" si="89"/>
        <v>684</v>
      </c>
      <c r="G458" s="12">
        <f t="shared" si="89"/>
        <v>23312.399999999994</v>
      </c>
      <c r="H458" s="12">
        <f t="shared" si="89"/>
        <v>0</v>
      </c>
      <c r="I458" s="40"/>
      <c r="J458" s="40"/>
      <c r="K458" s="40"/>
      <c r="L458" s="40"/>
    </row>
    <row r="459" spans="1:12" x14ac:dyDescent="0.25">
      <c r="A459" s="40"/>
      <c r="B459" s="40"/>
      <c r="C459" s="11">
        <v>2021</v>
      </c>
      <c r="D459" s="12">
        <f t="shared" si="90"/>
        <v>37922.700000000004</v>
      </c>
      <c r="E459" s="12">
        <f t="shared" si="89"/>
        <v>3069.2</v>
      </c>
      <c r="F459" s="12">
        <f t="shared" si="89"/>
        <v>4531.3</v>
      </c>
      <c r="G459" s="12">
        <f t="shared" si="89"/>
        <v>30322.200000000004</v>
      </c>
      <c r="H459" s="12">
        <f t="shared" si="89"/>
        <v>0</v>
      </c>
      <c r="I459" s="40"/>
      <c r="J459" s="40"/>
      <c r="K459" s="40"/>
      <c r="L459" s="40"/>
    </row>
    <row r="460" spans="1:12" x14ac:dyDescent="0.25">
      <c r="A460" s="40"/>
      <c r="B460" s="40"/>
      <c r="C460" s="11">
        <v>2022</v>
      </c>
      <c r="D460" s="12">
        <f t="shared" ref="D460:D461" si="91">SUM(E460:H460)</f>
        <v>82978.700000000012</v>
      </c>
      <c r="E460" s="12">
        <f t="shared" si="89"/>
        <v>44287</v>
      </c>
      <c r="F460" s="12">
        <f t="shared" si="89"/>
        <v>6585.9</v>
      </c>
      <c r="G460" s="12">
        <f t="shared" si="89"/>
        <v>32105.800000000003</v>
      </c>
      <c r="H460" s="12">
        <f t="shared" si="89"/>
        <v>0</v>
      </c>
      <c r="I460" s="40"/>
      <c r="J460" s="40"/>
      <c r="K460" s="40"/>
      <c r="L460" s="40"/>
    </row>
    <row r="461" spans="1:12" x14ac:dyDescent="0.25">
      <c r="A461" s="41"/>
      <c r="B461" s="41"/>
      <c r="C461" s="11">
        <v>2023</v>
      </c>
      <c r="D461" s="12">
        <f t="shared" si="91"/>
        <v>103100.40000000001</v>
      </c>
      <c r="E461" s="12">
        <f t="shared" si="89"/>
        <v>50771.3</v>
      </c>
      <c r="F461" s="12">
        <f t="shared" si="89"/>
        <v>13964.5</v>
      </c>
      <c r="G461" s="12">
        <f t="shared" si="89"/>
        <v>38364.600000000006</v>
      </c>
      <c r="H461" s="12">
        <f t="shared" si="89"/>
        <v>0</v>
      </c>
      <c r="I461" s="41"/>
      <c r="J461" s="41"/>
      <c r="K461" s="41"/>
      <c r="L461" s="41"/>
    </row>
    <row r="462" spans="1:12" x14ac:dyDescent="0.25">
      <c r="A462" s="43" t="s">
        <v>116</v>
      </c>
      <c r="B462" s="43" t="s">
        <v>117</v>
      </c>
      <c r="C462" s="13" t="s">
        <v>18</v>
      </c>
      <c r="D462" s="14">
        <f>SUM(E462:H462)</f>
        <v>12264.6</v>
      </c>
      <c r="E462" s="14">
        <f>SUM(E463:E470)</f>
        <v>0</v>
      </c>
      <c r="F462" s="14">
        <f>SUM(F463:F470)</f>
        <v>0</v>
      </c>
      <c r="G462" s="14">
        <f>SUM(G463:G470)</f>
        <v>12264.6</v>
      </c>
      <c r="H462" s="14">
        <f>SUM(H463:H484)</f>
        <v>0</v>
      </c>
      <c r="I462" s="15" t="s">
        <v>19</v>
      </c>
      <c r="J462" s="15" t="s">
        <v>19</v>
      </c>
      <c r="K462" s="15" t="s">
        <v>19</v>
      </c>
      <c r="L462" s="15" t="s">
        <v>19</v>
      </c>
    </row>
    <row r="463" spans="1:12" x14ac:dyDescent="0.25">
      <c r="A463" s="44"/>
      <c r="B463" s="44"/>
      <c r="C463" s="13">
        <v>2014</v>
      </c>
      <c r="D463" s="14">
        <f t="shared" ref="D463:D472" si="92">SUM(E463:H463)</f>
        <v>1820.3</v>
      </c>
      <c r="E463" s="17">
        <v>0</v>
      </c>
      <c r="F463" s="17">
        <v>0</v>
      </c>
      <c r="G463" s="17">
        <v>1820.3</v>
      </c>
      <c r="H463" s="17">
        <v>0</v>
      </c>
      <c r="I463" s="46" t="s">
        <v>118</v>
      </c>
      <c r="J463" s="16">
        <v>74</v>
      </c>
      <c r="K463" s="16">
        <v>74</v>
      </c>
      <c r="L463" s="16">
        <v>100</v>
      </c>
    </row>
    <row r="464" spans="1:12" x14ac:dyDescent="0.25">
      <c r="A464" s="44"/>
      <c r="B464" s="44"/>
      <c r="C464" s="13">
        <v>2015</v>
      </c>
      <c r="D464" s="14">
        <f t="shared" si="92"/>
        <v>1393.6</v>
      </c>
      <c r="E464" s="17">
        <v>0</v>
      </c>
      <c r="F464" s="17">
        <v>0</v>
      </c>
      <c r="G464" s="17">
        <v>1393.6</v>
      </c>
      <c r="H464" s="17">
        <v>0</v>
      </c>
      <c r="I464" s="47"/>
      <c r="J464" s="16">
        <v>78</v>
      </c>
      <c r="K464" s="16">
        <v>78</v>
      </c>
      <c r="L464" s="16">
        <v>100</v>
      </c>
    </row>
    <row r="465" spans="1:12" x14ac:dyDescent="0.25">
      <c r="A465" s="44"/>
      <c r="B465" s="44"/>
      <c r="C465" s="13">
        <v>2016</v>
      </c>
      <c r="D465" s="14">
        <f t="shared" si="92"/>
        <v>1986.1</v>
      </c>
      <c r="E465" s="17">
        <v>0</v>
      </c>
      <c r="F465" s="17">
        <v>0</v>
      </c>
      <c r="G465" s="17">
        <v>1986.1</v>
      </c>
      <c r="H465" s="17">
        <v>0</v>
      </c>
      <c r="I465" s="47"/>
      <c r="J465" s="16">
        <v>83</v>
      </c>
      <c r="K465" s="16">
        <v>83</v>
      </c>
      <c r="L465" s="16">
        <v>100</v>
      </c>
    </row>
    <row r="466" spans="1:12" x14ac:dyDescent="0.25">
      <c r="A466" s="44"/>
      <c r="B466" s="44"/>
      <c r="C466" s="13">
        <v>2017</v>
      </c>
      <c r="D466" s="14">
        <f t="shared" si="92"/>
        <v>2086.6</v>
      </c>
      <c r="E466" s="17">
        <v>0</v>
      </c>
      <c r="F466" s="17">
        <v>0</v>
      </c>
      <c r="G466" s="17">
        <v>2086.6</v>
      </c>
      <c r="H466" s="17">
        <v>0</v>
      </c>
      <c r="I466" s="47"/>
      <c r="J466" s="16">
        <v>88</v>
      </c>
      <c r="K466" s="16">
        <v>88</v>
      </c>
      <c r="L466" s="16">
        <v>100</v>
      </c>
    </row>
    <row r="467" spans="1:12" x14ac:dyDescent="0.25">
      <c r="A467" s="44"/>
      <c r="B467" s="44"/>
      <c r="C467" s="13">
        <v>2018</v>
      </c>
      <c r="D467" s="14">
        <f t="shared" si="92"/>
        <v>2485.9</v>
      </c>
      <c r="E467" s="17">
        <v>0</v>
      </c>
      <c r="F467" s="17">
        <v>0</v>
      </c>
      <c r="G467" s="17">
        <v>2485.9</v>
      </c>
      <c r="H467" s="17">
        <v>0</v>
      </c>
      <c r="I467" s="47"/>
      <c r="J467" s="16">
        <v>90</v>
      </c>
      <c r="K467" s="16">
        <v>90</v>
      </c>
      <c r="L467" s="16">
        <v>100</v>
      </c>
    </row>
    <row r="468" spans="1:12" x14ac:dyDescent="0.25">
      <c r="A468" s="44"/>
      <c r="B468" s="44"/>
      <c r="C468" s="13">
        <v>2019</v>
      </c>
      <c r="D468" s="14">
        <f t="shared" si="92"/>
        <v>2492.1</v>
      </c>
      <c r="E468" s="17">
        <v>0</v>
      </c>
      <c r="F468" s="17">
        <v>0</v>
      </c>
      <c r="G468" s="17">
        <v>2492.1</v>
      </c>
      <c r="H468" s="17">
        <v>0</v>
      </c>
      <c r="I468" s="47"/>
      <c r="J468" s="16">
        <v>92</v>
      </c>
      <c r="K468" s="16">
        <v>92</v>
      </c>
      <c r="L468" s="16">
        <v>100</v>
      </c>
    </row>
    <row r="469" spans="1:12" x14ac:dyDescent="0.25">
      <c r="A469" s="44"/>
      <c r="B469" s="44"/>
      <c r="C469" s="13">
        <v>2020</v>
      </c>
      <c r="D469" s="14">
        <f t="shared" si="92"/>
        <v>0</v>
      </c>
      <c r="E469" s="17">
        <v>0</v>
      </c>
      <c r="F469" s="17">
        <v>0</v>
      </c>
      <c r="G469" s="26">
        <v>0</v>
      </c>
      <c r="H469" s="17">
        <v>0</v>
      </c>
      <c r="I469" s="47"/>
      <c r="J469" s="16">
        <v>92</v>
      </c>
      <c r="K469" s="16">
        <v>92</v>
      </c>
      <c r="L469" s="16">
        <v>100</v>
      </c>
    </row>
    <row r="470" spans="1:12" x14ac:dyDescent="0.25">
      <c r="A470" s="44"/>
      <c r="B470" s="44"/>
      <c r="C470" s="13">
        <v>2021</v>
      </c>
      <c r="D470" s="14">
        <f t="shared" si="92"/>
        <v>0</v>
      </c>
      <c r="E470" s="17">
        <v>0</v>
      </c>
      <c r="F470" s="17">
        <v>0</v>
      </c>
      <c r="G470" s="17">
        <v>0</v>
      </c>
      <c r="H470" s="17">
        <v>0</v>
      </c>
      <c r="I470" s="47"/>
      <c r="J470" s="16">
        <v>95</v>
      </c>
      <c r="K470" s="16">
        <v>95</v>
      </c>
      <c r="L470" s="16">
        <v>100</v>
      </c>
    </row>
    <row r="471" spans="1:12" x14ac:dyDescent="0.25">
      <c r="A471" s="44"/>
      <c r="B471" s="44"/>
      <c r="C471" s="13">
        <v>2022</v>
      </c>
      <c r="D471" s="14">
        <f t="shared" si="92"/>
        <v>0</v>
      </c>
      <c r="E471" s="17">
        <v>0</v>
      </c>
      <c r="F471" s="17">
        <v>0</v>
      </c>
      <c r="G471" s="17">
        <v>0</v>
      </c>
      <c r="H471" s="17">
        <v>0</v>
      </c>
      <c r="I471" s="47"/>
      <c r="J471" s="16">
        <v>98</v>
      </c>
      <c r="K471" s="16">
        <v>98</v>
      </c>
      <c r="L471" s="16">
        <v>100</v>
      </c>
    </row>
    <row r="472" spans="1:12" x14ac:dyDescent="0.25">
      <c r="A472" s="45"/>
      <c r="B472" s="45"/>
      <c r="C472" s="13">
        <v>2023</v>
      </c>
      <c r="D472" s="14">
        <f t="shared" si="92"/>
        <v>0</v>
      </c>
      <c r="E472" s="17">
        <v>0</v>
      </c>
      <c r="F472" s="17">
        <v>0</v>
      </c>
      <c r="G472" s="17">
        <v>0</v>
      </c>
      <c r="H472" s="17">
        <v>0</v>
      </c>
      <c r="I472" s="48"/>
      <c r="J472" s="16">
        <v>98</v>
      </c>
      <c r="K472" s="16">
        <v>98</v>
      </c>
      <c r="L472" s="16">
        <v>100</v>
      </c>
    </row>
    <row r="473" spans="1:12" x14ac:dyDescent="0.25">
      <c r="A473" s="43" t="s">
        <v>119</v>
      </c>
      <c r="B473" s="43" t="s">
        <v>120</v>
      </c>
      <c r="C473" s="13" t="s">
        <v>18</v>
      </c>
      <c r="D473" s="14">
        <f>SUM(E473:H473)</f>
        <v>125963.90000000001</v>
      </c>
      <c r="E473" s="14">
        <f>SUM(E474:E481)</f>
        <v>0</v>
      </c>
      <c r="F473" s="14">
        <f>SUM(F474:F481)</f>
        <v>190</v>
      </c>
      <c r="G473" s="14">
        <f>SUM(G474:G481)</f>
        <v>125773.90000000001</v>
      </c>
      <c r="H473" s="14">
        <f>SUM(H474:H495)</f>
        <v>0</v>
      </c>
      <c r="I473" s="15" t="s">
        <v>19</v>
      </c>
      <c r="J473" s="15" t="s">
        <v>19</v>
      </c>
      <c r="K473" s="15" t="s">
        <v>19</v>
      </c>
      <c r="L473" s="15" t="s">
        <v>19</v>
      </c>
    </row>
    <row r="474" spans="1:12" x14ac:dyDescent="0.25">
      <c r="A474" s="44"/>
      <c r="B474" s="44"/>
      <c r="C474" s="13">
        <v>2014</v>
      </c>
      <c r="D474" s="14">
        <f t="shared" ref="D474:D483" si="93">SUM(E474:H474)</f>
        <v>10967.2</v>
      </c>
      <c r="E474" s="17">
        <v>0</v>
      </c>
      <c r="F474" s="17">
        <v>0</v>
      </c>
      <c r="G474" s="17">
        <v>10967.2</v>
      </c>
      <c r="H474" s="17">
        <v>0</v>
      </c>
      <c r="I474" s="46" t="s">
        <v>121</v>
      </c>
      <c r="J474" s="16">
        <v>74</v>
      </c>
      <c r="K474" s="16">
        <v>74</v>
      </c>
      <c r="L474" s="16">
        <v>100</v>
      </c>
    </row>
    <row r="475" spans="1:12" x14ac:dyDescent="0.25">
      <c r="A475" s="44"/>
      <c r="B475" s="44"/>
      <c r="C475" s="13">
        <v>2015</v>
      </c>
      <c r="D475" s="14">
        <f t="shared" si="93"/>
        <v>11128.1</v>
      </c>
      <c r="E475" s="17">
        <v>0</v>
      </c>
      <c r="F475" s="17">
        <v>0</v>
      </c>
      <c r="G475" s="17">
        <v>11128.1</v>
      </c>
      <c r="H475" s="17">
        <v>0</v>
      </c>
      <c r="I475" s="47"/>
      <c r="J475" s="16">
        <v>78</v>
      </c>
      <c r="K475" s="16">
        <v>78</v>
      </c>
      <c r="L475" s="16">
        <v>100</v>
      </c>
    </row>
    <row r="476" spans="1:12" x14ac:dyDescent="0.25">
      <c r="A476" s="44"/>
      <c r="B476" s="44"/>
      <c r="C476" s="13">
        <v>2016</v>
      </c>
      <c r="D476" s="14">
        <f t="shared" si="93"/>
        <v>13986.1</v>
      </c>
      <c r="E476" s="17">
        <v>0</v>
      </c>
      <c r="F476" s="17">
        <v>0</v>
      </c>
      <c r="G476" s="17">
        <v>13986.1</v>
      </c>
      <c r="H476" s="17">
        <v>0</v>
      </c>
      <c r="I476" s="47"/>
      <c r="J476" s="16">
        <v>83</v>
      </c>
      <c r="K476" s="16">
        <v>83</v>
      </c>
      <c r="L476" s="16">
        <v>100</v>
      </c>
    </row>
    <row r="477" spans="1:12" x14ac:dyDescent="0.25">
      <c r="A477" s="44"/>
      <c r="B477" s="44"/>
      <c r="C477" s="13">
        <v>2017</v>
      </c>
      <c r="D477" s="14">
        <f t="shared" si="93"/>
        <v>14705.4</v>
      </c>
      <c r="E477" s="17">
        <v>0</v>
      </c>
      <c r="F477" s="17">
        <v>0</v>
      </c>
      <c r="G477" s="17">
        <v>14705.4</v>
      </c>
      <c r="H477" s="17">
        <v>0</v>
      </c>
      <c r="I477" s="47"/>
      <c r="J477" s="16">
        <v>88</v>
      </c>
      <c r="K477" s="16">
        <v>88</v>
      </c>
      <c r="L477" s="16">
        <v>100</v>
      </c>
    </row>
    <row r="478" spans="1:12" x14ac:dyDescent="0.25">
      <c r="A478" s="44"/>
      <c r="B478" s="44"/>
      <c r="C478" s="13">
        <v>2018</v>
      </c>
      <c r="D478" s="14">
        <f t="shared" si="93"/>
        <v>17845.8</v>
      </c>
      <c r="E478" s="17">
        <v>0</v>
      </c>
      <c r="F478" s="17">
        <v>190</v>
      </c>
      <c r="G478" s="17">
        <v>17655.8</v>
      </c>
      <c r="H478" s="17">
        <v>0</v>
      </c>
      <c r="I478" s="47"/>
      <c r="J478" s="16">
        <v>90</v>
      </c>
      <c r="K478" s="16">
        <v>90</v>
      </c>
      <c r="L478" s="16">
        <v>100</v>
      </c>
    </row>
    <row r="479" spans="1:12" x14ac:dyDescent="0.25">
      <c r="A479" s="44"/>
      <c r="B479" s="44"/>
      <c r="C479" s="13">
        <v>2019</v>
      </c>
      <c r="D479" s="14">
        <f t="shared" si="93"/>
        <v>19068</v>
      </c>
      <c r="E479" s="17">
        <v>0</v>
      </c>
      <c r="F479" s="17">
        <v>0</v>
      </c>
      <c r="G479" s="17">
        <v>19068</v>
      </c>
      <c r="H479" s="17">
        <v>0</v>
      </c>
      <c r="I479" s="47"/>
      <c r="J479" s="16">
        <v>92</v>
      </c>
      <c r="K479" s="16">
        <v>92</v>
      </c>
      <c r="L479" s="16">
        <v>100</v>
      </c>
    </row>
    <row r="480" spans="1:12" x14ac:dyDescent="0.25">
      <c r="A480" s="44"/>
      <c r="B480" s="44"/>
      <c r="C480" s="13">
        <v>2020</v>
      </c>
      <c r="D480" s="14">
        <f t="shared" si="93"/>
        <v>17495.599999999999</v>
      </c>
      <c r="E480" s="17">
        <v>0</v>
      </c>
      <c r="F480" s="17">
        <v>0</v>
      </c>
      <c r="G480" s="26">
        <v>17495.599999999999</v>
      </c>
      <c r="H480" s="17">
        <v>0</v>
      </c>
      <c r="I480" s="47"/>
      <c r="J480" s="16">
        <v>92</v>
      </c>
      <c r="K480" s="16">
        <v>92</v>
      </c>
      <c r="L480" s="16">
        <v>100</v>
      </c>
    </row>
    <row r="481" spans="1:12" x14ac:dyDescent="0.25">
      <c r="A481" s="44"/>
      <c r="B481" s="44"/>
      <c r="C481" s="13">
        <v>2021</v>
      </c>
      <c r="D481" s="14">
        <f t="shared" si="93"/>
        <v>20767.7</v>
      </c>
      <c r="E481" s="17">
        <v>0</v>
      </c>
      <c r="F481" s="17">
        <v>0</v>
      </c>
      <c r="G481" s="17">
        <v>20767.7</v>
      </c>
      <c r="H481" s="17">
        <v>0</v>
      </c>
      <c r="I481" s="47"/>
      <c r="J481" s="16">
        <v>95</v>
      </c>
      <c r="K481" s="16">
        <v>95</v>
      </c>
      <c r="L481" s="16">
        <v>100</v>
      </c>
    </row>
    <row r="482" spans="1:12" x14ac:dyDescent="0.25">
      <c r="A482" s="44"/>
      <c r="B482" s="44"/>
      <c r="C482" s="13">
        <v>2022</v>
      </c>
      <c r="D482" s="17">
        <f t="shared" si="93"/>
        <v>21706.9</v>
      </c>
      <c r="E482" s="17">
        <v>0</v>
      </c>
      <c r="F482" s="17">
        <v>0</v>
      </c>
      <c r="G482" s="17">
        <v>21706.9</v>
      </c>
      <c r="H482" s="17">
        <v>0</v>
      </c>
      <c r="I482" s="47"/>
      <c r="J482" s="16">
        <v>98</v>
      </c>
      <c r="K482" s="16">
        <v>98</v>
      </c>
      <c r="L482" s="16">
        <v>100</v>
      </c>
    </row>
    <row r="483" spans="1:12" x14ac:dyDescent="0.25">
      <c r="A483" s="45"/>
      <c r="B483" s="45"/>
      <c r="C483" s="13">
        <v>2023</v>
      </c>
      <c r="D483" s="17">
        <f t="shared" si="93"/>
        <v>22242.5</v>
      </c>
      <c r="E483" s="17"/>
      <c r="F483" s="17"/>
      <c r="G483" s="17">
        <v>22242.5</v>
      </c>
      <c r="H483" s="17"/>
      <c r="I483" s="48"/>
      <c r="J483" s="16">
        <v>98</v>
      </c>
      <c r="K483" s="16">
        <v>98</v>
      </c>
      <c r="L483" s="16">
        <v>100</v>
      </c>
    </row>
    <row r="484" spans="1:12" x14ac:dyDescent="0.25">
      <c r="A484" s="43" t="s">
        <v>122</v>
      </c>
      <c r="B484" s="43" t="s">
        <v>123</v>
      </c>
      <c r="C484" s="13" t="s">
        <v>18</v>
      </c>
      <c r="D484" s="14">
        <f>SUM(E484:H484)</f>
        <v>4175.3999999999996</v>
      </c>
      <c r="E484" s="14">
        <f>SUM(E485:E492)</f>
        <v>0</v>
      </c>
      <c r="F484" s="14">
        <f>SUM(F485:F492)</f>
        <v>0</v>
      </c>
      <c r="G484" s="14">
        <f>SUM(G485:G492)</f>
        <v>4175.3999999999996</v>
      </c>
      <c r="H484" s="14">
        <f>SUM(H485:H495)</f>
        <v>0</v>
      </c>
      <c r="I484" s="15" t="s">
        <v>19</v>
      </c>
      <c r="J484" s="15" t="s">
        <v>19</v>
      </c>
      <c r="K484" s="15" t="s">
        <v>19</v>
      </c>
      <c r="L484" s="15" t="s">
        <v>19</v>
      </c>
    </row>
    <row r="485" spans="1:12" x14ac:dyDescent="0.25">
      <c r="A485" s="44"/>
      <c r="B485" s="44"/>
      <c r="C485" s="13">
        <v>2014</v>
      </c>
      <c r="D485" s="14">
        <f t="shared" ref="D485:D494" si="94">SUM(E485:H485)</f>
        <v>558.9</v>
      </c>
      <c r="E485" s="17">
        <v>0</v>
      </c>
      <c r="F485" s="17">
        <v>0</v>
      </c>
      <c r="G485" s="17">
        <v>558.9</v>
      </c>
      <c r="H485" s="17">
        <v>0</v>
      </c>
      <c r="I485" s="46" t="s">
        <v>124</v>
      </c>
      <c r="J485" s="16">
        <v>74</v>
      </c>
      <c r="K485" s="16">
        <v>74</v>
      </c>
      <c r="L485" s="16">
        <v>100</v>
      </c>
    </row>
    <row r="486" spans="1:12" x14ac:dyDescent="0.25">
      <c r="A486" s="44"/>
      <c r="B486" s="44"/>
      <c r="C486" s="13">
        <v>2015</v>
      </c>
      <c r="D486" s="14">
        <f t="shared" si="94"/>
        <v>767</v>
      </c>
      <c r="E486" s="17">
        <v>0</v>
      </c>
      <c r="F486" s="17">
        <v>0</v>
      </c>
      <c r="G486" s="17">
        <v>767</v>
      </c>
      <c r="H486" s="17">
        <v>0</v>
      </c>
      <c r="I486" s="47"/>
      <c r="J486" s="16">
        <v>78</v>
      </c>
      <c r="K486" s="16">
        <v>78</v>
      </c>
      <c r="L486" s="16">
        <v>100</v>
      </c>
    </row>
    <row r="487" spans="1:12" x14ac:dyDescent="0.25">
      <c r="A487" s="44"/>
      <c r="B487" s="44"/>
      <c r="C487" s="13">
        <v>2016</v>
      </c>
      <c r="D487" s="14">
        <f t="shared" si="94"/>
        <v>707.8</v>
      </c>
      <c r="E487" s="17">
        <v>0</v>
      </c>
      <c r="F487" s="17">
        <v>0</v>
      </c>
      <c r="G487" s="17">
        <v>707.8</v>
      </c>
      <c r="H487" s="17">
        <v>0</v>
      </c>
      <c r="I487" s="47"/>
      <c r="J487" s="16">
        <v>83</v>
      </c>
      <c r="K487" s="16">
        <v>83</v>
      </c>
      <c r="L487" s="16">
        <v>100</v>
      </c>
    </row>
    <row r="488" spans="1:12" x14ac:dyDescent="0.25">
      <c r="A488" s="44"/>
      <c r="B488" s="44"/>
      <c r="C488" s="13">
        <v>2017</v>
      </c>
      <c r="D488" s="14">
        <f t="shared" si="94"/>
        <v>685.9</v>
      </c>
      <c r="E488" s="17">
        <v>0</v>
      </c>
      <c r="F488" s="17">
        <v>0</v>
      </c>
      <c r="G488" s="17">
        <v>685.9</v>
      </c>
      <c r="H488" s="17">
        <v>0</v>
      </c>
      <c r="I488" s="47"/>
      <c r="J488" s="16">
        <v>88</v>
      </c>
      <c r="K488" s="16">
        <v>88</v>
      </c>
      <c r="L488" s="16">
        <v>100</v>
      </c>
    </row>
    <row r="489" spans="1:12" x14ac:dyDescent="0.25">
      <c r="A489" s="44"/>
      <c r="B489" s="44"/>
      <c r="C489" s="13">
        <v>2018</v>
      </c>
      <c r="D489" s="14">
        <f t="shared" si="94"/>
        <v>742</v>
      </c>
      <c r="E489" s="17">
        <v>0</v>
      </c>
      <c r="F489" s="17">
        <v>0</v>
      </c>
      <c r="G489" s="17">
        <v>742</v>
      </c>
      <c r="H489" s="17">
        <v>0</v>
      </c>
      <c r="I489" s="47"/>
      <c r="J489" s="16">
        <v>90</v>
      </c>
      <c r="K489" s="16">
        <v>90</v>
      </c>
      <c r="L489" s="16">
        <v>100</v>
      </c>
    </row>
    <row r="490" spans="1:12" x14ac:dyDescent="0.25">
      <c r="A490" s="44"/>
      <c r="B490" s="44"/>
      <c r="C490" s="13">
        <v>2019</v>
      </c>
      <c r="D490" s="14">
        <f t="shared" si="94"/>
        <v>710.8</v>
      </c>
      <c r="E490" s="17">
        <v>0</v>
      </c>
      <c r="F490" s="17">
        <v>0</v>
      </c>
      <c r="G490" s="17">
        <v>710.8</v>
      </c>
      <c r="H490" s="17">
        <v>0</v>
      </c>
      <c r="I490" s="47"/>
      <c r="J490" s="16">
        <v>92</v>
      </c>
      <c r="K490" s="16">
        <v>92</v>
      </c>
      <c r="L490" s="16">
        <v>100</v>
      </c>
    </row>
    <row r="491" spans="1:12" x14ac:dyDescent="0.25">
      <c r="A491" s="44"/>
      <c r="B491" s="44"/>
      <c r="C491" s="13">
        <v>2020</v>
      </c>
      <c r="D491" s="14">
        <f t="shared" si="94"/>
        <v>0</v>
      </c>
      <c r="E491" s="17">
        <v>0</v>
      </c>
      <c r="F491" s="17">
        <v>0</v>
      </c>
      <c r="G491" s="26">
        <v>0</v>
      </c>
      <c r="H491" s="17">
        <v>0</v>
      </c>
      <c r="I491" s="47"/>
      <c r="J491" s="16">
        <v>92</v>
      </c>
      <c r="K491" s="16">
        <v>92</v>
      </c>
      <c r="L491" s="16">
        <v>100</v>
      </c>
    </row>
    <row r="492" spans="1:12" x14ac:dyDescent="0.25">
      <c r="A492" s="44"/>
      <c r="B492" s="44"/>
      <c r="C492" s="13">
        <v>2021</v>
      </c>
      <c r="D492" s="14">
        <f t="shared" si="94"/>
        <v>3</v>
      </c>
      <c r="E492" s="17">
        <v>0</v>
      </c>
      <c r="F492" s="17">
        <v>0</v>
      </c>
      <c r="G492" s="17">
        <v>3</v>
      </c>
      <c r="H492" s="17">
        <v>0</v>
      </c>
      <c r="I492" s="47"/>
      <c r="J492" s="16">
        <v>95</v>
      </c>
      <c r="K492" s="16">
        <v>95</v>
      </c>
      <c r="L492" s="16">
        <v>100</v>
      </c>
    </row>
    <row r="493" spans="1:12" x14ac:dyDescent="0.25">
      <c r="A493" s="44"/>
      <c r="B493" s="44"/>
      <c r="C493" s="13">
        <v>2022</v>
      </c>
      <c r="D493" s="17">
        <f t="shared" si="94"/>
        <v>1016.5</v>
      </c>
      <c r="E493" s="17">
        <v>0</v>
      </c>
      <c r="F493" s="17">
        <v>150</v>
      </c>
      <c r="G493" s="17">
        <v>866.5</v>
      </c>
      <c r="H493" s="17">
        <v>0</v>
      </c>
      <c r="I493" s="47"/>
      <c r="J493" s="16">
        <v>98</v>
      </c>
      <c r="K493" s="16">
        <v>98</v>
      </c>
      <c r="L493" s="16">
        <v>100</v>
      </c>
    </row>
    <row r="494" spans="1:12" x14ac:dyDescent="0.25">
      <c r="A494" s="45"/>
      <c r="B494" s="45"/>
      <c r="C494" s="13">
        <v>2023</v>
      </c>
      <c r="D494" s="17">
        <f t="shared" si="94"/>
        <v>100</v>
      </c>
      <c r="E494" s="17"/>
      <c r="F494" s="17"/>
      <c r="G494" s="17">
        <v>100</v>
      </c>
      <c r="H494" s="17"/>
      <c r="I494" s="48"/>
      <c r="J494" s="16">
        <v>98</v>
      </c>
      <c r="K494" s="16">
        <v>98</v>
      </c>
      <c r="L494" s="16">
        <v>100</v>
      </c>
    </row>
    <row r="495" spans="1:12" x14ac:dyDescent="0.25">
      <c r="A495" s="43" t="s">
        <v>125</v>
      </c>
      <c r="B495" s="43" t="s">
        <v>126</v>
      </c>
      <c r="C495" s="13" t="s">
        <v>18</v>
      </c>
      <c r="D495" s="14">
        <f>SUM(E495:H495)</f>
        <v>16242.3</v>
      </c>
      <c r="E495" s="14">
        <f>SUM(E496:E503)</f>
        <v>0</v>
      </c>
      <c r="F495" s="14">
        <f>SUM(F496:F503)</f>
        <v>1200</v>
      </c>
      <c r="G495" s="14">
        <f>SUM(G496:G503)</f>
        <v>15042.3</v>
      </c>
      <c r="H495" s="14">
        <f>SUM(H496:H506)</f>
        <v>0</v>
      </c>
      <c r="I495" s="15" t="s">
        <v>19</v>
      </c>
      <c r="J495" s="15" t="s">
        <v>19</v>
      </c>
      <c r="K495" s="15" t="s">
        <v>19</v>
      </c>
      <c r="L495" s="15" t="s">
        <v>19</v>
      </c>
    </row>
    <row r="496" spans="1:12" x14ac:dyDescent="0.25">
      <c r="A496" s="44"/>
      <c r="B496" s="44"/>
      <c r="C496" s="13">
        <v>2014</v>
      </c>
      <c r="D496" s="14">
        <f t="shared" ref="D496:D505" si="95">SUM(E496:H496)</f>
        <v>340</v>
      </c>
      <c r="E496" s="17">
        <v>0</v>
      </c>
      <c r="F496" s="17">
        <v>0</v>
      </c>
      <c r="G496" s="17">
        <v>340</v>
      </c>
      <c r="H496" s="17">
        <v>0</v>
      </c>
      <c r="I496" s="46" t="s">
        <v>118</v>
      </c>
      <c r="J496" s="16">
        <v>74</v>
      </c>
      <c r="K496" s="16">
        <v>74</v>
      </c>
      <c r="L496" s="16">
        <v>100</v>
      </c>
    </row>
    <row r="497" spans="1:12" x14ac:dyDescent="0.25">
      <c r="A497" s="44"/>
      <c r="B497" s="44"/>
      <c r="C497" s="13">
        <v>2015</v>
      </c>
      <c r="D497" s="14">
        <f t="shared" si="95"/>
        <v>1096</v>
      </c>
      <c r="E497" s="17">
        <v>0</v>
      </c>
      <c r="F497" s="17">
        <v>0</v>
      </c>
      <c r="G497" s="17">
        <v>1096</v>
      </c>
      <c r="H497" s="17">
        <v>0</v>
      </c>
      <c r="I497" s="47"/>
      <c r="J497" s="16">
        <v>78</v>
      </c>
      <c r="K497" s="16">
        <v>78</v>
      </c>
      <c r="L497" s="16">
        <v>100</v>
      </c>
    </row>
    <row r="498" spans="1:12" x14ac:dyDescent="0.25">
      <c r="A498" s="44"/>
      <c r="B498" s="44"/>
      <c r="C498" s="13">
        <v>2016</v>
      </c>
      <c r="D498" s="14">
        <f t="shared" si="95"/>
        <v>156</v>
      </c>
      <c r="E498" s="17">
        <v>0</v>
      </c>
      <c r="F498" s="17">
        <v>0</v>
      </c>
      <c r="G498" s="17">
        <v>156</v>
      </c>
      <c r="H498" s="17">
        <v>0</v>
      </c>
      <c r="I498" s="47"/>
      <c r="J498" s="16">
        <v>83</v>
      </c>
      <c r="K498" s="16">
        <v>83</v>
      </c>
      <c r="L498" s="16">
        <v>100</v>
      </c>
    </row>
    <row r="499" spans="1:12" x14ac:dyDescent="0.25">
      <c r="A499" s="44"/>
      <c r="B499" s="44"/>
      <c r="C499" s="13">
        <v>2017</v>
      </c>
      <c r="D499" s="14">
        <f t="shared" si="95"/>
        <v>2779</v>
      </c>
      <c r="E499" s="17">
        <v>0</v>
      </c>
      <c r="F499" s="17">
        <v>0</v>
      </c>
      <c r="G499" s="17">
        <v>2779</v>
      </c>
      <c r="H499" s="17">
        <v>0</v>
      </c>
      <c r="I499" s="47"/>
      <c r="J499" s="16">
        <v>88</v>
      </c>
      <c r="K499" s="16">
        <v>88</v>
      </c>
      <c r="L499" s="16">
        <v>100</v>
      </c>
    </row>
    <row r="500" spans="1:12" x14ac:dyDescent="0.25">
      <c r="A500" s="44"/>
      <c r="B500" s="44"/>
      <c r="C500" s="13">
        <v>2018</v>
      </c>
      <c r="D500" s="14">
        <f t="shared" si="95"/>
        <v>1836</v>
      </c>
      <c r="E500" s="17">
        <v>0</v>
      </c>
      <c r="F500" s="17">
        <v>0</v>
      </c>
      <c r="G500" s="17">
        <v>1836</v>
      </c>
      <c r="H500" s="17">
        <v>0</v>
      </c>
      <c r="I500" s="47"/>
      <c r="J500" s="16">
        <v>90</v>
      </c>
      <c r="K500" s="16">
        <v>90</v>
      </c>
      <c r="L500" s="16">
        <v>100</v>
      </c>
    </row>
    <row r="501" spans="1:12" x14ac:dyDescent="0.25">
      <c r="A501" s="44"/>
      <c r="B501" s="44"/>
      <c r="C501" s="13">
        <v>2019</v>
      </c>
      <c r="D501" s="14">
        <f t="shared" si="95"/>
        <v>2300</v>
      </c>
      <c r="E501" s="17">
        <v>0</v>
      </c>
      <c r="F501" s="17">
        <v>600</v>
      </c>
      <c r="G501" s="17">
        <v>1700</v>
      </c>
      <c r="H501" s="17">
        <v>0</v>
      </c>
      <c r="I501" s="47"/>
      <c r="J501" s="16">
        <v>92</v>
      </c>
      <c r="K501" s="16">
        <v>92</v>
      </c>
      <c r="L501" s="16">
        <v>100</v>
      </c>
    </row>
    <row r="502" spans="1:12" x14ac:dyDescent="0.25">
      <c r="A502" s="44"/>
      <c r="B502" s="44"/>
      <c r="C502" s="13">
        <v>2020</v>
      </c>
      <c r="D502" s="14">
        <f t="shared" si="95"/>
        <v>2699.1</v>
      </c>
      <c r="E502" s="17">
        <v>0</v>
      </c>
      <c r="F502" s="17">
        <v>0</v>
      </c>
      <c r="G502" s="26">
        <v>2699.1</v>
      </c>
      <c r="H502" s="17">
        <v>0</v>
      </c>
      <c r="I502" s="47"/>
      <c r="J502" s="16">
        <v>92</v>
      </c>
      <c r="K502" s="16">
        <v>92</v>
      </c>
      <c r="L502" s="16">
        <v>100</v>
      </c>
    </row>
    <row r="503" spans="1:12" x14ac:dyDescent="0.25">
      <c r="A503" s="44"/>
      <c r="B503" s="44"/>
      <c r="C503" s="13">
        <v>2021</v>
      </c>
      <c r="D503" s="14">
        <f t="shared" si="95"/>
        <v>5036.2</v>
      </c>
      <c r="E503" s="17">
        <v>0</v>
      </c>
      <c r="F503" s="17">
        <v>600</v>
      </c>
      <c r="G503" s="17">
        <v>4436.2</v>
      </c>
      <c r="H503" s="17">
        <v>0</v>
      </c>
      <c r="I503" s="47"/>
      <c r="J503" s="16">
        <v>95</v>
      </c>
      <c r="K503" s="16">
        <v>95</v>
      </c>
      <c r="L503" s="16">
        <v>100</v>
      </c>
    </row>
    <row r="504" spans="1:12" x14ac:dyDescent="0.25">
      <c r="A504" s="44"/>
      <c r="B504" s="44"/>
      <c r="C504" s="13">
        <v>2022</v>
      </c>
      <c r="D504" s="17">
        <f t="shared" si="95"/>
        <v>2048.6999999999998</v>
      </c>
      <c r="E504" s="17">
        <v>0</v>
      </c>
      <c r="F504" s="17">
        <v>0</v>
      </c>
      <c r="G504" s="17">
        <v>2048.6999999999998</v>
      </c>
      <c r="H504" s="17">
        <v>0</v>
      </c>
      <c r="I504" s="47"/>
      <c r="J504" s="16">
        <v>98</v>
      </c>
      <c r="K504" s="16">
        <v>98</v>
      </c>
      <c r="L504" s="16">
        <v>100</v>
      </c>
    </row>
    <row r="505" spans="1:12" x14ac:dyDescent="0.25">
      <c r="A505" s="45"/>
      <c r="B505" s="45"/>
      <c r="C505" s="13">
        <v>2023</v>
      </c>
      <c r="D505" s="17">
        <f t="shared" si="95"/>
        <v>2000</v>
      </c>
      <c r="E505" s="17"/>
      <c r="F505" s="17"/>
      <c r="G505" s="17">
        <v>2000</v>
      </c>
      <c r="H505" s="17"/>
      <c r="I505" s="48"/>
      <c r="J505" s="16">
        <v>98</v>
      </c>
      <c r="K505" s="16">
        <v>98</v>
      </c>
      <c r="L505" s="16">
        <v>100</v>
      </c>
    </row>
    <row r="506" spans="1:12" x14ac:dyDescent="0.25">
      <c r="A506" s="43" t="s">
        <v>127</v>
      </c>
      <c r="B506" s="43" t="s">
        <v>128</v>
      </c>
      <c r="C506" s="13" t="s">
        <v>18</v>
      </c>
      <c r="D506" s="14">
        <f>SUM(E506:H506)</f>
        <v>1753.6999999999998</v>
      </c>
      <c r="E506" s="14">
        <f>SUM(E507:E514)</f>
        <v>0</v>
      </c>
      <c r="F506" s="14">
        <f>SUM(F507:F514)</f>
        <v>0</v>
      </c>
      <c r="G506" s="14">
        <f>SUM(G507:G514)</f>
        <v>1753.6999999999998</v>
      </c>
      <c r="H506" s="14">
        <f>SUM(H507:H517)</f>
        <v>0</v>
      </c>
      <c r="I506" s="15" t="s">
        <v>19</v>
      </c>
      <c r="J506" s="15" t="s">
        <v>19</v>
      </c>
      <c r="K506" s="15" t="s">
        <v>19</v>
      </c>
      <c r="L506" s="15" t="s">
        <v>19</v>
      </c>
    </row>
    <row r="507" spans="1:12" x14ac:dyDescent="0.25">
      <c r="A507" s="44"/>
      <c r="B507" s="44"/>
      <c r="C507" s="13">
        <v>2014</v>
      </c>
      <c r="D507" s="14">
        <f t="shared" ref="D507:D515" si="96">SUM(E507:H507)</f>
        <v>593.6</v>
      </c>
      <c r="E507" s="17">
        <v>0</v>
      </c>
      <c r="F507" s="17">
        <v>0</v>
      </c>
      <c r="G507" s="17">
        <v>593.6</v>
      </c>
      <c r="H507" s="17">
        <v>0</v>
      </c>
      <c r="I507" s="46" t="s">
        <v>121</v>
      </c>
      <c r="J507" s="16">
        <v>74</v>
      </c>
      <c r="K507" s="16">
        <v>74</v>
      </c>
      <c r="L507" s="16">
        <v>100</v>
      </c>
    </row>
    <row r="508" spans="1:12" x14ac:dyDescent="0.25">
      <c r="A508" s="44"/>
      <c r="B508" s="44"/>
      <c r="C508" s="13">
        <v>2015</v>
      </c>
      <c r="D508" s="14">
        <f t="shared" si="96"/>
        <v>1160.0999999999999</v>
      </c>
      <c r="E508" s="17">
        <v>0</v>
      </c>
      <c r="F508" s="17">
        <v>0</v>
      </c>
      <c r="G508" s="17">
        <v>1160.0999999999999</v>
      </c>
      <c r="H508" s="17">
        <v>0</v>
      </c>
      <c r="I508" s="47"/>
      <c r="J508" s="16">
        <v>78</v>
      </c>
      <c r="K508" s="16">
        <v>78</v>
      </c>
      <c r="L508" s="16">
        <v>100</v>
      </c>
    </row>
    <row r="509" spans="1:12" x14ac:dyDescent="0.25">
      <c r="A509" s="44"/>
      <c r="B509" s="44"/>
      <c r="C509" s="13">
        <v>2016</v>
      </c>
      <c r="D509" s="14">
        <f t="shared" si="96"/>
        <v>0</v>
      </c>
      <c r="E509" s="17">
        <v>0</v>
      </c>
      <c r="F509" s="17">
        <v>0</v>
      </c>
      <c r="G509" s="17">
        <v>0</v>
      </c>
      <c r="H509" s="17">
        <v>0</v>
      </c>
      <c r="I509" s="47"/>
      <c r="J509" s="16">
        <v>83</v>
      </c>
      <c r="K509" s="16">
        <v>83</v>
      </c>
      <c r="L509" s="16">
        <v>100</v>
      </c>
    </row>
    <row r="510" spans="1:12" x14ac:dyDescent="0.25">
      <c r="A510" s="44"/>
      <c r="B510" s="44"/>
      <c r="C510" s="13">
        <v>2017</v>
      </c>
      <c r="D510" s="14">
        <f t="shared" si="96"/>
        <v>0</v>
      </c>
      <c r="E510" s="17">
        <v>0</v>
      </c>
      <c r="F510" s="17">
        <v>0</v>
      </c>
      <c r="G510" s="17">
        <v>0</v>
      </c>
      <c r="H510" s="17">
        <v>0</v>
      </c>
      <c r="I510" s="47"/>
      <c r="J510" s="16">
        <v>88</v>
      </c>
      <c r="K510" s="16">
        <v>88</v>
      </c>
      <c r="L510" s="16">
        <v>100</v>
      </c>
    </row>
    <row r="511" spans="1:12" x14ac:dyDescent="0.25">
      <c r="A511" s="44"/>
      <c r="B511" s="44"/>
      <c r="C511" s="13">
        <v>2018</v>
      </c>
      <c r="D511" s="14">
        <f t="shared" si="96"/>
        <v>0</v>
      </c>
      <c r="E511" s="17">
        <v>0</v>
      </c>
      <c r="F511" s="17">
        <v>0</v>
      </c>
      <c r="G511" s="17">
        <v>0</v>
      </c>
      <c r="H511" s="17">
        <v>0</v>
      </c>
      <c r="I511" s="47"/>
      <c r="J511" s="16">
        <v>90</v>
      </c>
      <c r="K511" s="16">
        <v>90</v>
      </c>
      <c r="L511" s="16">
        <v>100</v>
      </c>
    </row>
    <row r="512" spans="1:12" x14ac:dyDescent="0.25">
      <c r="A512" s="44"/>
      <c r="B512" s="44"/>
      <c r="C512" s="13">
        <v>2019</v>
      </c>
      <c r="D512" s="14">
        <f t="shared" si="96"/>
        <v>0</v>
      </c>
      <c r="E512" s="17">
        <v>0</v>
      </c>
      <c r="F512" s="17">
        <v>0</v>
      </c>
      <c r="G512" s="17">
        <v>0</v>
      </c>
      <c r="H512" s="17">
        <v>0</v>
      </c>
      <c r="I512" s="47"/>
      <c r="J512" s="16">
        <v>92</v>
      </c>
      <c r="K512" s="16">
        <v>92</v>
      </c>
      <c r="L512" s="16">
        <v>100</v>
      </c>
    </row>
    <row r="513" spans="1:12" x14ac:dyDescent="0.25">
      <c r="A513" s="44"/>
      <c r="B513" s="44"/>
      <c r="C513" s="13">
        <v>2020</v>
      </c>
      <c r="D513" s="14">
        <f t="shared" si="96"/>
        <v>0</v>
      </c>
      <c r="E513" s="17">
        <v>0</v>
      </c>
      <c r="F513" s="17">
        <v>0</v>
      </c>
      <c r="G513" s="26">
        <v>0</v>
      </c>
      <c r="H513" s="17">
        <v>0</v>
      </c>
      <c r="I513" s="47"/>
      <c r="J513" s="16">
        <v>92</v>
      </c>
      <c r="K513" s="16">
        <v>92</v>
      </c>
      <c r="L513" s="16">
        <v>100</v>
      </c>
    </row>
    <row r="514" spans="1:12" x14ac:dyDescent="0.25">
      <c r="A514" s="44"/>
      <c r="B514" s="44"/>
      <c r="C514" s="13">
        <v>2021</v>
      </c>
      <c r="D514" s="14">
        <f t="shared" si="96"/>
        <v>0</v>
      </c>
      <c r="E514" s="17">
        <v>0</v>
      </c>
      <c r="F514" s="17">
        <v>0</v>
      </c>
      <c r="G514" s="17">
        <v>0</v>
      </c>
      <c r="H514" s="17">
        <v>0</v>
      </c>
      <c r="I514" s="47"/>
      <c r="J514" s="16">
        <v>95</v>
      </c>
      <c r="K514" s="16">
        <v>95</v>
      </c>
      <c r="L514" s="16">
        <v>100</v>
      </c>
    </row>
    <row r="515" spans="1:12" x14ac:dyDescent="0.25">
      <c r="A515" s="44"/>
      <c r="B515" s="44"/>
      <c r="C515" s="13">
        <v>2022</v>
      </c>
      <c r="D515" s="14">
        <f t="shared" si="96"/>
        <v>0</v>
      </c>
      <c r="E515" s="17">
        <v>0</v>
      </c>
      <c r="F515" s="17">
        <v>0</v>
      </c>
      <c r="G515" s="17">
        <v>0</v>
      </c>
      <c r="H515" s="17">
        <v>0</v>
      </c>
      <c r="I515" s="47"/>
      <c r="J515" s="16">
        <v>98</v>
      </c>
      <c r="K515" s="16">
        <v>98</v>
      </c>
      <c r="L515" s="16">
        <v>100</v>
      </c>
    </row>
    <row r="516" spans="1:12" x14ac:dyDescent="0.25">
      <c r="A516" s="45"/>
      <c r="B516" s="45"/>
      <c r="C516" s="13">
        <v>2023</v>
      </c>
      <c r="D516" s="14"/>
      <c r="E516" s="17"/>
      <c r="F516" s="17"/>
      <c r="G516" s="17"/>
      <c r="H516" s="17"/>
      <c r="I516" s="48"/>
      <c r="J516" s="16">
        <v>98</v>
      </c>
      <c r="K516" s="16">
        <v>98</v>
      </c>
      <c r="L516" s="16">
        <v>100</v>
      </c>
    </row>
    <row r="517" spans="1:12" x14ac:dyDescent="0.25">
      <c r="A517" s="43" t="s">
        <v>129</v>
      </c>
      <c r="B517" s="43" t="s">
        <v>130</v>
      </c>
      <c r="C517" s="13" t="s">
        <v>18</v>
      </c>
      <c r="D517" s="14">
        <f>SUM(E517:H517)</f>
        <v>10859.6</v>
      </c>
      <c r="E517" s="14">
        <f>SUM(E518:E525)</f>
        <v>0</v>
      </c>
      <c r="F517" s="14">
        <f>SUM(F518:F525)</f>
        <v>0</v>
      </c>
      <c r="G517" s="14">
        <f>SUM(G518:G525)</f>
        <v>10859.6</v>
      </c>
      <c r="H517" s="14">
        <f>SUM(H518:H528)</f>
        <v>0</v>
      </c>
      <c r="I517" s="15" t="s">
        <v>19</v>
      </c>
      <c r="J517" s="15" t="s">
        <v>19</v>
      </c>
      <c r="K517" s="15" t="s">
        <v>19</v>
      </c>
      <c r="L517" s="15" t="s">
        <v>19</v>
      </c>
    </row>
    <row r="518" spans="1:12" x14ac:dyDescent="0.25">
      <c r="A518" s="44"/>
      <c r="B518" s="44"/>
      <c r="C518" s="13">
        <v>2014</v>
      </c>
      <c r="D518" s="14">
        <f t="shared" ref="D518:D527" si="97">SUM(E518:H518)</f>
        <v>0</v>
      </c>
      <c r="E518" s="17">
        <v>0</v>
      </c>
      <c r="F518" s="17">
        <v>0</v>
      </c>
      <c r="G518" s="17">
        <v>0</v>
      </c>
      <c r="H518" s="17">
        <v>0</v>
      </c>
      <c r="I518" s="46" t="s">
        <v>124</v>
      </c>
      <c r="J518" s="16">
        <v>74</v>
      </c>
      <c r="K518" s="16">
        <v>74</v>
      </c>
      <c r="L518" s="16">
        <v>100</v>
      </c>
    </row>
    <row r="519" spans="1:12" x14ac:dyDescent="0.25">
      <c r="A519" s="44"/>
      <c r="B519" s="44"/>
      <c r="C519" s="13">
        <v>2015</v>
      </c>
      <c r="D519" s="14">
        <f t="shared" si="97"/>
        <v>0</v>
      </c>
      <c r="E519" s="17">
        <v>0</v>
      </c>
      <c r="F519" s="17">
        <v>0</v>
      </c>
      <c r="G519" s="17">
        <v>0</v>
      </c>
      <c r="H519" s="17">
        <v>0</v>
      </c>
      <c r="I519" s="47"/>
      <c r="J519" s="16">
        <v>78</v>
      </c>
      <c r="K519" s="16">
        <v>78</v>
      </c>
      <c r="L519" s="16">
        <v>100</v>
      </c>
    </row>
    <row r="520" spans="1:12" x14ac:dyDescent="0.25">
      <c r="A520" s="44"/>
      <c r="B520" s="44"/>
      <c r="C520" s="13">
        <v>2016</v>
      </c>
      <c r="D520" s="14">
        <f t="shared" si="97"/>
        <v>0</v>
      </c>
      <c r="E520" s="17">
        <v>0</v>
      </c>
      <c r="F520" s="17">
        <v>0</v>
      </c>
      <c r="G520" s="17">
        <v>0</v>
      </c>
      <c r="H520" s="17">
        <v>0</v>
      </c>
      <c r="I520" s="47"/>
      <c r="J520" s="16">
        <v>83</v>
      </c>
      <c r="K520" s="16">
        <v>83</v>
      </c>
      <c r="L520" s="16">
        <v>100</v>
      </c>
    </row>
    <row r="521" spans="1:12" x14ac:dyDescent="0.25">
      <c r="A521" s="44"/>
      <c r="B521" s="44"/>
      <c r="C521" s="13">
        <v>2017</v>
      </c>
      <c r="D521" s="14">
        <f t="shared" si="97"/>
        <v>0</v>
      </c>
      <c r="E521" s="17">
        <v>0</v>
      </c>
      <c r="F521" s="17">
        <v>0</v>
      </c>
      <c r="G521" s="17">
        <v>0</v>
      </c>
      <c r="H521" s="17">
        <v>0</v>
      </c>
      <c r="I521" s="47"/>
      <c r="J521" s="16">
        <v>88</v>
      </c>
      <c r="K521" s="16">
        <v>88</v>
      </c>
      <c r="L521" s="16">
        <v>100</v>
      </c>
    </row>
    <row r="522" spans="1:12" x14ac:dyDescent="0.25">
      <c r="A522" s="44"/>
      <c r="B522" s="44"/>
      <c r="C522" s="13">
        <v>2018</v>
      </c>
      <c r="D522" s="14">
        <f t="shared" si="97"/>
        <v>2003.6</v>
      </c>
      <c r="E522" s="17">
        <v>0</v>
      </c>
      <c r="F522" s="17">
        <v>0</v>
      </c>
      <c r="G522" s="17">
        <v>2003.6</v>
      </c>
      <c r="H522" s="17">
        <v>0</v>
      </c>
      <c r="I522" s="47"/>
      <c r="J522" s="16">
        <v>90</v>
      </c>
      <c r="K522" s="16">
        <v>90</v>
      </c>
      <c r="L522" s="16">
        <v>100</v>
      </c>
    </row>
    <row r="523" spans="1:12" x14ac:dyDescent="0.25">
      <c r="A523" s="44"/>
      <c r="B523" s="44"/>
      <c r="C523" s="13">
        <v>2019</v>
      </c>
      <c r="D523" s="14">
        <f t="shared" si="97"/>
        <v>2450.5</v>
      </c>
      <c r="E523" s="17">
        <v>0</v>
      </c>
      <c r="F523" s="17">
        <v>0</v>
      </c>
      <c r="G523" s="17">
        <v>2450.5</v>
      </c>
      <c r="H523" s="17">
        <v>0</v>
      </c>
      <c r="I523" s="47"/>
      <c r="J523" s="16">
        <v>92</v>
      </c>
      <c r="K523" s="16">
        <v>92</v>
      </c>
      <c r="L523" s="16">
        <v>100</v>
      </c>
    </row>
    <row r="524" spans="1:12" x14ac:dyDescent="0.25">
      <c r="A524" s="44"/>
      <c r="B524" s="44"/>
      <c r="C524" s="13">
        <v>2020</v>
      </c>
      <c r="D524" s="14">
        <f t="shared" si="97"/>
        <v>2924.1</v>
      </c>
      <c r="E524" s="17">
        <v>0</v>
      </c>
      <c r="F524" s="17">
        <v>0</v>
      </c>
      <c r="G524" s="26">
        <v>2924.1</v>
      </c>
      <c r="H524" s="17">
        <v>0</v>
      </c>
      <c r="I524" s="47"/>
      <c r="J524" s="16">
        <v>92</v>
      </c>
      <c r="K524" s="16">
        <v>92</v>
      </c>
      <c r="L524" s="16">
        <v>100</v>
      </c>
    </row>
    <row r="525" spans="1:12" x14ac:dyDescent="0.25">
      <c r="A525" s="44"/>
      <c r="B525" s="44"/>
      <c r="C525" s="13">
        <v>2021</v>
      </c>
      <c r="D525" s="14">
        <f t="shared" si="97"/>
        <v>3481.4</v>
      </c>
      <c r="E525" s="17">
        <v>0</v>
      </c>
      <c r="F525" s="17">
        <v>0</v>
      </c>
      <c r="G525" s="17">
        <v>3481.4</v>
      </c>
      <c r="H525" s="17">
        <v>0</v>
      </c>
      <c r="I525" s="47"/>
      <c r="J525" s="16">
        <v>95</v>
      </c>
      <c r="K525" s="16">
        <v>95</v>
      </c>
      <c r="L525" s="16">
        <v>100</v>
      </c>
    </row>
    <row r="526" spans="1:12" x14ac:dyDescent="0.25">
      <c r="A526" s="44"/>
      <c r="B526" s="44"/>
      <c r="C526" s="13">
        <v>2022</v>
      </c>
      <c r="D526" s="17">
        <f t="shared" si="97"/>
        <v>3943.8</v>
      </c>
      <c r="E526" s="17">
        <v>0</v>
      </c>
      <c r="F526" s="17">
        <v>0</v>
      </c>
      <c r="G526" s="17">
        <v>3943.8</v>
      </c>
      <c r="H526" s="17">
        <v>0</v>
      </c>
      <c r="I526" s="47"/>
      <c r="J526" s="16">
        <v>98</v>
      </c>
      <c r="K526" s="16">
        <v>98</v>
      </c>
      <c r="L526" s="16">
        <v>100</v>
      </c>
    </row>
    <row r="527" spans="1:12" x14ac:dyDescent="0.25">
      <c r="A527" s="45"/>
      <c r="B527" s="45"/>
      <c r="C527" s="13">
        <v>2023</v>
      </c>
      <c r="D527" s="17">
        <f t="shared" si="97"/>
        <v>4406.3999999999996</v>
      </c>
      <c r="E527" s="17"/>
      <c r="F527" s="17"/>
      <c r="G527" s="17">
        <v>4406.3999999999996</v>
      </c>
      <c r="H527" s="17"/>
      <c r="I527" s="48"/>
      <c r="J527" s="16">
        <v>98</v>
      </c>
      <c r="K527" s="16">
        <v>98</v>
      </c>
      <c r="L527" s="16">
        <v>100</v>
      </c>
    </row>
    <row r="528" spans="1:12" x14ac:dyDescent="0.25">
      <c r="A528" s="43" t="s">
        <v>131</v>
      </c>
      <c r="B528" s="43" t="s">
        <v>132</v>
      </c>
      <c r="C528" s="13" t="s">
        <v>18</v>
      </c>
      <c r="D528" s="14">
        <f>SUM(E528:H528)</f>
        <v>10072.800000000001</v>
      </c>
      <c r="E528" s="14">
        <f>SUM(E529:E536)</f>
        <v>8247.2000000000007</v>
      </c>
      <c r="F528" s="14">
        <f>SUM(F529:F536)</f>
        <v>1455.5</v>
      </c>
      <c r="G528" s="14">
        <f>SUM(G529:G536)</f>
        <v>370.1</v>
      </c>
      <c r="H528" s="14">
        <f>SUM(H529:H536)</f>
        <v>0</v>
      </c>
      <c r="I528" s="15" t="s">
        <v>19</v>
      </c>
      <c r="J528" s="15" t="s">
        <v>19</v>
      </c>
      <c r="K528" s="15" t="s">
        <v>19</v>
      </c>
      <c r="L528" s="15" t="s">
        <v>19</v>
      </c>
    </row>
    <row r="529" spans="1:12" x14ac:dyDescent="0.25">
      <c r="A529" s="44"/>
      <c r="B529" s="44"/>
      <c r="C529" s="13">
        <v>2014</v>
      </c>
      <c r="D529" s="14">
        <f t="shared" ref="D529:D538" si="98">SUM(E529:H529)</f>
        <v>0</v>
      </c>
      <c r="E529" s="17">
        <v>0</v>
      </c>
      <c r="F529" s="17">
        <v>0</v>
      </c>
      <c r="G529" s="17">
        <v>0</v>
      </c>
      <c r="H529" s="17">
        <v>0</v>
      </c>
      <c r="I529" s="46" t="s">
        <v>121</v>
      </c>
      <c r="J529" s="16">
        <v>74</v>
      </c>
      <c r="K529" s="16">
        <v>74</v>
      </c>
      <c r="L529" s="16">
        <v>100</v>
      </c>
    </row>
    <row r="530" spans="1:12" x14ac:dyDescent="0.25">
      <c r="A530" s="44"/>
      <c r="B530" s="44"/>
      <c r="C530" s="13">
        <v>2015</v>
      </c>
      <c r="D530" s="14">
        <f t="shared" si="98"/>
        <v>0</v>
      </c>
      <c r="E530" s="17">
        <v>0</v>
      </c>
      <c r="F530" s="17">
        <v>0</v>
      </c>
      <c r="G530" s="17">
        <v>0</v>
      </c>
      <c r="H530" s="17">
        <v>0</v>
      </c>
      <c r="I530" s="47"/>
      <c r="J530" s="16">
        <v>78</v>
      </c>
      <c r="K530" s="16">
        <v>78</v>
      </c>
      <c r="L530" s="16">
        <v>100</v>
      </c>
    </row>
    <row r="531" spans="1:12" x14ac:dyDescent="0.25">
      <c r="A531" s="44"/>
      <c r="B531" s="44"/>
      <c r="C531" s="13">
        <v>2016</v>
      </c>
      <c r="D531" s="14">
        <f t="shared" si="98"/>
        <v>0</v>
      </c>
      <c r="E531" s="17">
        <v>0</v>
      </c>
      <c r="F531" s="17">
        <v>0</v>
      </c>
      <c r="G531" s="17">
        <v>0</v>
      </c>
      <c r="H531" s="17">
        <v>0</v>
      </c>
      <c r="I531" s="47"/>
      <c r="J531" s="16">
        <v>83</v>
      </c>
      <c r="K531" s="16">
        <v>83</v>
      </c>
      <c r="L531" s="16">
        <v>100</v>
      </c>
    </row>
    <row r="532" spans="1:12" x14ac:dyDescent="0.25">
      <c r="A532" s="44"/>
      <c r="B532" s="44"/>
      <c r="C532" s="13">
        <v>2017</v>
      </c>
      <c r="D532" s="14">
        <f t="shared" si="98"/>
        <v>0</v>
      </c>
      <c r="E532" s="17">
        <v>0</v>
      </c>
      <c r="F532" s="17">
        <v>0</v>
      </c>
      <c r="G532" s="17">
        <v>0</v>
      </c>
      <c r="H532" s="17">
        <v>0</v>
      </c>
      <c r="I532" s="47"/>
      <c r="J532" s="16">
        <v>88</v>
      </c>
      <c r="K532" s="16">
        <v>88</v>
      </c>
      <c r="L532" s="16">
        <v>100</v>
      </c>
    </row>
    <row r="533" spans="1:12" x14ac:dyDescent="0.25">
      <c r="A533" s="44"/>
      <c r="B533" s="44"/>
      <c r="C533" s="13">
        <v>2018</v>
      </c>
      <c r="D533" s="14">
        <f t="shared" si="98"/>
        <v>597.1</v>
      </c>
      <c r="E533" s="17">
        <v>500</v>
      </c>
      <c r="F533" s="17">
        <v>88.2</v>
      </c>
      <c r="G533" s="17">
        <v>8.9</v>
      </c>
      <c r="H533" s="17">
        <v>0</v>
      </c>
      <c r="I533" s="47"/>
      <c r="J533" s="16">
        <v>90</v>
      </c>
      <c r="K533" s="16">
        <v>90</v>
      </c>
      <c r="L533" s="16">
        <v>100</v>
      </c>
    </row>
    <row r="534" spans="1:12" x14ac:dyDescent="0.25">
      <c r="A534" s="44"/>
      <c r="B534" s="44"/>
      <c r="C534" s="13">
        <v>2019</v>
      </c>
      <c r="D534" s="14">
        <f t="shared" si="98"/>
        <v>957.7</v>
      </c>
      <c r="E534" s="17">
        <v>802</v>
      </c>
      <c r="F534" s="17">
        <v>141.5</v>
      </c>
      <c r="G534" s="17">
        <v>14.2</v>
      </c>
      <c r="H534" s="17">
        <v>0</v>
      </c>
      <c r="I534" s="47"/>
      <c r="J534" s="16">
        <v>92</v>
      </c>
      <c r="K534" s="16">
        <v>92</v>
      </c>
      <c r="L534" s="16">
        <v>100</v>
      </c>
    </row>
    <row r="535" spans="1:12" x14ac:dyDescent="0.25">
      <c r="A535" s="44"/>
      <c r="B535" s="44"/>
      <c r="C535" s="13">
        <v>2020</v>
      </c>
      <c r="D535" s="14">
        <f t="shared" si="98"/>
        <v>4753.6000000000004</v>
      </c>
      <c r="E535" s="17">
        <v>3876</v>
      </c>
      <c r="F535" s="17">
        <v>684</v>
      </c>
      <c r="G535" s="26">
        <v>193.6</v>
      </c>
      <c r="H535" s="17">
        <v>0</v>
      </c>
      <c r="I535" s="47"/>
      <c r="J535" s="16">
        <v>92</v>
      </c>
      <c r="K535" s="16">
        <v>92</v>
      </c>
      <c r="L535" s="16">
        <v>100</v>
      </c>
    </row>
    <row r="536" spans="1:12" x14ac:dyDescent="0.25">
      <c r="A536" s="44"/>
      <c r="B536" s="44"/>
      <c r="C536" s="13">
        <v>2021</v>
      </c>
      <c r="D536" s="14">
        <f t="shared" si="98"/>
        <v>3764.4</v>
      </c>
      <c r="E536" s="17">
        <v>3069.2</v>
      </c>
      <c r="F536" s="17">
        <v>541.79999999999995</v>
      </c>
      <c r="G536" s="17">
        <v>153.4</v>
      </c>
      <c r="H536" s="17">
        <v>0</v>
      </c>
      <c r="I536" s="47"/>
      <c r="J536" s="16">
        <v>95</v>
      </c>
      <c r="K536" s="16">
        <v>95</v>
      </c>
      <c r="L536" s="16">
        <v>100</v>
      </c>
    </row>
    <row r="537" spans="1:12" x14ac:dyDescent="0.25">
      <c r="A537" s="44"/>
      <c r="B537" s="44"/>
      <c r="C537" s="13">
        <v>2022</v>
      </c>
      <c r="D537" s="17">
        <f t="shared" si="98"/>
        <v>1882.9</v>
      </c>
      <c r="E537" s="17">
        <v>1557</v>
      </c>
      <c r="F537" s="17">
        <v>253.5</v>
      </c>
      <c r="G537" s="17">
        <v>72.400000000000006</v>
      </c>
      <c r="H537" s="17">
        <v>0</v>
      </c>
      <c r="I537" s="47"/>
      <c r="J537" s="16">
        <v>98</v>
      </c>
      <c r="K537" s="16">
        <v>98</v>
      </c>
      <c r="L537" s="16">
        <v>100</v>
      </c>
    </row>
    <row r="538" spans="1:12" x14ac:dyDescent="0.25">
      <c r="A538" s="45"/>
      <c r="B538" s="45"/>
      <c r="C538" s="13">
        <v>2023</v>
      </c>
      <c r="D538" s="17">
        <f t="shared" si="98"/>
        <v>832.9</v>
      </c>
      <c r="E538" s="17">
        <v>688</v>
      </c>
      <c r="F538" s="17">
        <v>112</v>
      </c>
      <c r="G538" s="17">
        <v>32.9</v>
      </c>
      <c r="H538" s="17"/>
      <c r="I538" s="48"/>
      <c r="J538" s="16">
        <v>98</v>
      </c>
      <c r="K538" s="16">
        <v>98</v>
      </c>
      <c r="L538" s="16">
        <v>100</v>
      </c>
    </row>
    <row r="539" spans="1:12" x14ac:dyDescent="0.25">
      <c r="A539" s="43" t="s">
        <v>133</v>
      </c>
      <c r="B539" s="43" t="s">
        <v>134</v>
      </c>
      <c r="C539" s="13" t="s">
        <v>18</v>
      </c>
      <c r="D539" s="14">
        <f>SUM(E539:H539)</f>
        <v>4870</v>
      </c>
      <c r="E539" s="14">
        <f>SUM(E540:E547)</f>
        <v>0</v>
      </c>
      <c r="F539" s="14">
        <f>SUM(F540:F547)</f>
        <v>3389.5</v>
      </c>
      <c r="G539" s="14">
        <f>SUM(G540:G547)</f>
        <v>1480.5</v>
      </c>
      <c r="H539" s="14">
        <f>SUM(H540:H547)</f>
        <v>0</v>
      </c>
      <c r="I539" s="15" t="s">
        <v>19</v>
      </c>
      <c r="J539" s="15" t="s">
        <v>19</v>
      </c>
      <c r="K539" s="15" t="s">
        <v>19</v>
      </c>
      <c r="L539" s="15" t="s">
        <v>19</v>
      </c>
    </row>
    <row r="540" spans="1:12" x14ac:dyDescent="0.25">
      <c r="A540" s="44"/>
      <c r="B540" s="44"/>
      <c r="C540" s="13">
        <v>2014</v>
      </c>
      <c r="D540" s="14">
        <f t="shared" ref="D540:D549" si="99">SUM(E540:H540)</f>
        <v>0</v>
      </c>
      <c r="E540" s="17">
        <v>0</v>
      </c>
      <c r="F540" s="17">
        <v>0</v>
      </c>
      <c r="G540" s="17">
        <v>0</v>
      </c>
      <c r="H540" s="17">
        <v>0</v>
      </c>
      <c r="I540" s="46" t="s">
        <v>118</v>
      </c>
      <c r="J540" s="16">
        <v>74</v>
      </c>
      <c r="K540" s="16">
        <v>74</v>
      </c>
      <c r="L540" s="16">
        <v>100</v>
      </c>
    </row>
    <row r="541" spans="1:12" x14ac:dyDescent="0.25">
      <c r="A541" s="44"/>
      <c r="B541" s="44"/>
      <c r="C541" s="13">
        <v>2015</v>
      </c>
      <c r="D541" s="14">
        <f t="shared" si="99"/>
        <v>0</v>
      </c>
      <c r="E541" s="17">
        <v>0</v>
      </c>
      <c r="F541" s="17">
        <v>0</v>
      </c>
      <c r="G541" s="17">
        <v>0</v>
      </c>
      <c r="H541" s="17">
        <v>0</v>
      </c>
      <c r="I541" s="47"/>
      <c r="J541" s="16">
        <v>78</v>
      </c>
      <c r="K541" s="16">
        <v>78</v>
      </c>
      <c r="L541" s="16">
        <v>100</v>
      </c>
    </row>
    <row r="542" spans="1:12" x14ac:dyDescent="0.25">
      <c r="A542" s="44"/>
      <c r="B542" s="44"/>
      <c r="C542" s="13">
        <v>2016</v>
      </c>
      <c r="D542" s="14">
        <f t="shared" si="99"/>
        <v>0</v>
      </c>
      <c r="E542" s="17">
        <v>0</v>
      </c>
      <c r="F542" s="17">
        <v>0</v>
      </c>
      <c r="G542" s="17">
        <v>0</v>
      </c>
      <c r="H542" s="17">
        <v>0</v>
      </c>
      <c r="I542" s="47"/>
      <c r="J542" s="16">
        <v>83</v>
      </c>
      <c r="K542" s="16">
        <v>83</v>
      </c>
      <c r="L542" s="16">
        <v>100</v>
      </c>
    </row>
    <row r="543" spans="1:12" x14ac:dyDescent="0.25">
      <c r="A543" s="44"/>
      <c r="B543" s="44"/>
      <c r="C543" s="13">
        <v>2017</v>
      </c>
      <c r="D543" s="14">
        <f t="shared" si="99"/>
        <v>0</v>
      </c>
      <c r="E543" s="17">
        <v>0</v>
      </c>
      <c r="F543" s="17">
        <v>0</v>
      </c>
      <c r="G543" s="17">
        <v>0</v>
      </c>
      <c r="H543" s="17">
        <v>0</v>
      </c>
      <c r="I543" s="47"/>
      <c r="J543" s="16">
        <v>88</v>
      </c>
      <c r="K543" s="16">
        <v>88</v>
      </c>
      <c r="L543" s="16">
        <v>100</v>
      </c>
    </row>
    <row r="544" spans="1:12" x14ac:dyDescent="0.25">
      <c r="A544" s="44"/>
      <c r="B544" s="44"/>
      <c r="C544" s="13">
        <v>2018</v>
      </c>
      <c r="D544" s="14">
        <f t="shared" si="99"/>
        <v>0</v>
      </c>
      <c r="E544" s="17">
        <v>0</v>
      </c>
      <c r="F544" s="17">
        <v>0</v>
      </c>
      <c r="G544" s="17">
        <v>0</v>
      </c>
      <c r="H544" s="17">
        <v>0</v>
      </c>
      <c r="I544" s="47"/>
      <c r="J544" s="16">
        <v>90</v>
      </c>
      <c r="K544" s="16">
        <v>90</v>
      </c>
      <c r="L544" s="16">
        <v>100</v>
      </c>
    </row>
    <row r="545" spans="1:12" x14ac:dyDescent="0.25">
      <c r="A545" s="44"/>
      <c r="B545" s="44"/>
      <c r="C545" s="13">
        <v>2019</v>
      </c>
      <c r="D545" s="14">
        <f t="shared" si="99"/>
        <v>0</v>
      </c>
      <c r="E545" s="17">
        <v>0</v>
      </c>
      <c r="F545" s="17">
        <v>0</v>
      </c>
      <c r="G545" s="17">
        <v>0</v>
      </c>
      <c r="H545" s="17">
        <v>0</v>
      </c>
      <c r="I545" s="47"/>
      <c r="J545" s="16">
        <v>92</v>
      </c>
      <c r="K545" s="16">
        <v>92</v>
      </c>
      <c r="L545" s="16">
        <v>100</v>
      </c>
    </row>
    <row r="546" spans="1:12" x14ac:dyDescent="0.25">
      <c r="A546" s="44"/>
      <c r="B546" s="44"/>
      <c r="C546" s="13">
        <v>2020</v>
      </c>
      <c r="D546" s="14">
        <f t="shared" si="99"/>
        <v>0</v>
      </c>
      <c r="E546" s="17">
        <v>0</v>
      </c>
      <c r="F546" s="17">
        <v>0</v>
      </c>
      <c r="G546" s="26">
        <v>0</v>
      </c>
      <c r="H546" s="17">
        <v>0</v>
      </c>
      <c r="I546" s="47"/>
      <c r="J546" s="16">
        <v>92</v>
      </c>
      <c r="K546" s="16">
        <v>92</v>
      </c>
      <c r="L546" s="16">
        <v>100</v>
      </c>
    </row>
    <row r="547" spans="1:12" x14ac:dyDescent="0.25">
      <c r="A547" s="44"/>
      <c r="B547" s="44"/>
      <c r="C547" s="13">
        <v>2021</v>
      </c>
      <c r="D547" s="14">
        <f t="shared" si="99"/>
        <v>4870</v>
      </c>
      <c r="E547" s="17">
        <v>0</v>
      </c>
      <c r="F547" s="17">
        <v>3389.5</v>
      </c>
      <c r="G547" s="17">
        <v>1480.5</v>
      </c>
      <c r="H547" s="17">
        <v>0</v>
      </c>
      <c r="I547" s="47"/>
      <c r="J547" s="16">
        <v>95</v>
      </c>
      <c r="K547" s="16">
        <v>95</v>
      </c>
      <c r="L547" s="16">
        <v>100</v>
      </c>
    </row>
    <row r="548" spans="1:12" x14ac:dyDescent="0.25">
      <c r="A548" s="44"/>
      <c r="B548" s="44"/>
      <c r="C548" s="13">
        <v>2022</v>
      </c>
      <c r="D548" s="17">
        <f t="shared" si="99"/>
        <v>52379.9</v>
      </c>
      <c r="E548" s="17">
        <v>42730</v>
      </c>
      <c r="F548" s="17">
        <v>6182.4</v>
      </c>
      <c r="G548" s="17">
        <v>3467.5</v>
      </c>
      <c r="H548" s="17">
        <v>0</v>
      </c>
      <c r="I548" s="47"/>
      <c r="J548" s="16">
        <v>98</v>
      </c>
      <c r="K548" s="16">
        <v>98</v>
      </c>
      <c r="L548" s="16">
        <v>100</v>
      </c>
    </row>
    <row r="549" spans="1:12" x14ac:dyDescent="0.25">
      <c r="A549" s="45"/>
      <c r="B549" s="45"/>
      <c r="C549" s="13">
        <v>2023</v>
      </c>
      <c r="D549" s="17">
        <f t="shared" si="99"/>
        <v>73518.600000000006</v>
      </c>
      <c r="E549" s="17">
        <v>50083.3</v>
      </c>
      <c r="F549" s="17">
        <v>13852.5</v>
      </c>
      <c r="G549" s="17">
        <v>9582.7999999999993</v>
      </c>
      <c r="H549" s="17"/>
      <c r="I549" s="48"/>
      <c r="J549" s="16">
        <v>98</v>
      </c>
      <c r="K549" s="16">
        <v>98</v>
      </c>
      <c r="L549" s="16">
        <v>100</v>
      </c>
    </row>
    <row r="550" spans="1:12" x14ac:dyDescent="0.25">
      <c r="A550" s="49" t="s">
        <v>135</v>
      </c>
      <c r="B550" s="49" t="s">
        <v>136</v>
      </c>
      <c r="C550" s="9" t="s">
        <v>18</v>
      </c>
      <c r="D550" s="10">
        <f>SUM(E550:H550)</f>
        <v>182045.39999999997</v>
      </c>
      <c r="E550" s="10">
        <f>SUM(E551:E559)</f>
        <v>64654</v>
      </c>
      <c r="F550" s="10">
        <f t="shared" ref="F550:H550" si="100">SUM(F551:F559)</f>
        <v>18887.5</v>
      </c>
      <c r="G550" s="10">
        <f t="shared" si="100"/>
        <v>98503.89999999998</v>
      </c>
      <c r="H550" s="10">
        <f t="shared" si="100"/>
        <v>0</v>
      </c>
      <c r="I550" s="49" t="s">
        <v>112</v>
      </c>
      <c r="J550" s="49" t="s">
        <v>112</v>
      </c>
      <c r="K550" s="49" t="s">
        <v>112</v>
      </c>
      <c r="L550" s="49" t="s">
        <v>112</v>
      </c>
    </row>
    <row r="551" spans="1:12" x14ac:dyDescent="0.25">
      <c r="A551" s="50"/>
      <c r="B551" s="50"/>
      <c r="C551" s="9">
        <v>2014</v>
      </c>
      <c r="D551" s="10">
        <f t="shared" ref="D551:H560" si="101">D562+D584+D639</f>
        <v>82929</v>
      </c>
      <c r="E551" s="10">
        <f t="shared" si="101"/>
        <v>64654</v>
      </c>
      <c r="F551" s="10">
        <f t="shared" si="101"/>
        <v>3744</v>
      </c>
      <c r="G551" s="10">
        <f t="shared" si="101"/>
        <v>14531</v>
      </c>
      <c r="H551" s="10">
        <f t="shared" si="101"/>
        <v>0</v>
      </c>
      <c r="I551" s="50"/>
      <c r="J551" s="50"/>
      <c r="K551" s="50"/>
      <c r="L551" s="50"/>
    </row>
    <row r="552" spans="1:12" x14ac:dyDescent="0.25">
      <c r="A552" s="50"/>
      <c r="B552" s="50"/>
      <c r="C552" s="9">
        <v>2015</v>
      </c>
      <c r="D552" s="10">
        <f t="shared" si="101"/>
        <v>9406.2000000000007</v>
      </c>
      <c r="E552" s="10">
        <f t="shared" si="101"/>
        <v>0</v>
      </c>
      <c r="F552" s="10">
        <f t="shared" si="101"/>
        <v>3256.1</v>
      </c>
      <c r="G552" s="10">
        <f t="shared" si="101"/>
        <v>6150.1</v>
      </c>
      <c r="H552" s="10">
        <f t="shared" si="101"/>
        <v>0</v>
      </c>
      <c r="I552" s="50"/>
      <c r="J552" s="50"/>
      <c r="K552" s="50"/>
      <c r="L552" s="50"/>
    </row>
    <row r="553" spans="1:12" x14ac:dyDescent="0.25">
      <c r="A553" s="50"/>
      <c r="B553" s="50"/>
      <c r="C553" s="9">
        <v>2016</v>
      </c>
      <c r="D553" s="10">
        <f t="shared" si="101"/>
        <v>12699.4</v>
      </c>
      <c r="E553" s="10">
        <f t="shared" si="101"/>
        <v>0</v>
      </c>
      <c r="F553" s="10">
        <f t="shared" si="101"/>
        <v>1376.2</v>
      </c>
      <c r="G553" s="10">
        <f t="shared" si="101"/>
        <v>11323.199999999999</v>
      </c>
      <c r="H553" s="10">
        <f t="shared" si="101"/>
        <v>0</v>
      </c>
      <c r="I553" s="50"/>
      <c r="J553" s="50"/>
      <c r="K553" s="50"/>
      <c r="L553" s="50"/>
    </row>
    <row r="554" spans="1:12" x14ac:dyDescent="0.25">
      <c r="A554" s="50"/>
      <c r="B554" s="50"/>
      <c r="C554" s="9">
        <v>2017</v>
      </c>
      <c r="D554" s="10">
        <f t="shared" si="101"/>
        <v>8927.7999999999993</v>
      </c>
      <c r="E554" s="10">
        <f t="shared" si="101"/>
        <v>0</v>
      </c>
      <c r="F554" s="10">
        <f t="shared" si="101"/>
        <v>1282.5999999999999</v>
      </c>
      <c r="G554" s="10">
        <f t="shared" si="101"/>
        <v>7645.2</v>
      </c>
      <c r="H554" s="10">
        <f t="shared" si="101"/>
        <v>0</v>
      </c>
      <c r="I554" s="50"/>
      <c r="J554" s="50"/>
      <c r="K554" s="50"/>
      <c r="L554" s="50"/>
    </row>
    <row r="555" spans="1:12" x14ac:dyDescent="0.25">
      <c r="A555" s="50"/>
      <c r="B555" s="50"/>
      <c r="C555" s="9">
        <v>2018</v>
      </c>
      <c r="D555" s="10">
        <f t="shared" si="101"/>
        <v>11227.1</v>
      </c>
      <c r="E555" s="10">
        <f t="shared" si="101"/>
        <v>0</v>
      </c>
      <c r="F555" s="10">
        <f t="shared" si="101"/>
        <v>2246.5</v>
      </c>
      <c r="G555" s="10">
        <f t="shared" si="101"/>
        <v>8980.6</v>
      </c>
      <c r="H555" s="10">
        <f t="shared" si="101"/>
        <v>0</v>
      </c>
      <c r="I555" s="50"/>
      <c r="J555" s="50"/>
      <c r="K555" s="50"/>
      <c r="L555" s="50"/>
    </row>
    <row r="556" spans="1:12" x14ac:dyDescent="0.25">
      <c r="A556" s="50"/>
      <c r="B556" s="50"/>
      <c r="C556" s="9">
        <v>2019</v>
      </c>
      <c r="D556" s="10">
        <f t="shared" si="101"/>
        <v>12911.7</v>
      </c>
      <c r="E556" s="10">
        <f t="shared" si="101"/>
        <v>0</v>
      </c>
      <c r="F556" s="10">
        <f t="shared" si="101"/>
        <v>2084.3000000000002</v>
      </c>
      <c r="G556" s="10">
        <f t="shared" si="101"/>
        <v>10827.400000000001</v>
      </c>
      <c r="H556" s="10">
        <f t="shared" si="101"/>
        <v>0</v>
      </c>
      <c r="I556" s="50"/>
      <c r="J556" s="50"/>
      <c r="K556" s="50"/>
      <c r="L556" s="50"/>
    </row>
    <row r="557" spans="1:12" x14ac:dyDescent="0.25">
      <c r="A557" s="50"/>
      <c r="B557" s="50"/>
      <c r="C557" s="9">
        <v>2020</v>
      </c>
      <c r="D557" s="10">
        <f t="shared" si="101"/>
        <v>12921.699999999999</v>
      </c>
      <c r="E557" s="10">
        <f t="shared" si="101"/>
        <v>0</v>
      </c>
      <c r="F557" s="10">
        <f t="shared" si="101"/>
        <v>1815.4</v>
      </c>
      <c r="G557" s="10">
        <f t="shared" si="101"/>
        <v>11106.3</v>
      </c>
      <c r="H557" s="10">
        <f t="shared" si="101"/>
        <v>0</v>
      </c>
      <c r="I557" s="50"/>
      <c r="J557" s="50"/>
      <c r="K557" s="50"/>
      <c r="L557" s="50"/>
    </row>
    <row r="558" spans="1:12" x14ac:dyDescent="0.25">
      <c r="A558" s="50"/>
      <c r="B558" s="50"/>
      <c r="C558" s="9">
        <v>2021</v>
      </c>
      <c r="D558" s="10">
        <f t="shared" si="101"/>
        <v>13007</v>
      </c>
      <c r="E558" s="10">
        <f t="shared" si="101"/>
        <v>0</v>
      </c>
      <c r="F558" s="10">
        <f t="shared" si="101"/>
        <v>1710.6</v>
      </c>
      <c r="G558" s="10">
        <f t="shared" si="101"/>
        <v>11296.4</v>
      </c>
      <c r="H558" s="10">
        <f t="shared" si="101"/>
        <v>0</v>
      </c>
      <c r="I558" s="50"/>
      <c r="J558" s="50"/>
      <c r="K558" s="50"/>
      <c r="L558" s="50"/>
    </row>
    <row r="559" spans="1:12" x14ac:dyDescent="0.25">
      <c r="A559" s="50"/>
      <c r="B559" s="50"/>
      <c r="C559" s="9">
        <v>2022</v>
      </c>
      <c r="D559" s="10">
        <f t="shared" si="101"/>
        <v>18015.5</v>
      </c>
      <c r="E559" s="10">
        <f t="shared" si="101"/>
        <v>0</v>
      </c>
      <c r="F559" s="10">
        <f t="shared" si="101"/>
        <v>1371.8</v>
      </c>
      <c r="G559" s="10">
        <f t="shared" si="101"/>
        <v>16643.7</v>
      </c>
      <c r="H559" s="10">
        <f t="shared" si="101"/>
        <v>0</v>
      </c>
      <c r="I559" s="50"/>
      <c r="J559" s="50"/>
      <c r="K559" s="50"/>
      <c r="L559" s="50"/>
    </row>
    <row r="560" spans="1:12" x14ac:dyDescent="0.25">
      <c r="A560" s="51"/>
      <c r="B560" s="51"/>
      <c r="C560" s="9">
        <v>2023</v>
      </c>
      <c r="D560" s="10">
        <f t="shared" si="101"/>
        <v>25071.200000000001</v>
      </c>
      <c r="E560" s="10">
        <f t="shared" si="101"/>
        <v>0</v>
      </c>
      <c r="F560" s="10">
        <f t="shared" si="101"/>
        <v>1296</v>
      </c>
      <c r="G560" s="10">
        <f t="shared" si="101"/>
        <v>23775.200000000001</v>
      </c>
      <c r="H560" s="10">
        <f t="shared" si="101"/>
        <v>0</v>
      </c>
      <c r="I560" s="51"/>
      <c r="J560" s="51"/>
      <c r="K560" s="51"/>
      <c r="L560" s="51"/>
    </row>
    <row r="561" spans="1:12" ht="15" customHeight="1" x14ac:dyDescent="0.25">
      <c r="A561" s="39" t="s">
        <v>137</v>
      </c>
      <c r="B561" s="39" t="s">
        <v>138</v>
      </c>
      <c r="C561" s="11" t="s">
        <v>18</v>
      </c>
      <c r="D561" s="12">
        <f>SUM(D562:D569)</f>
        <v>78041.7</v>
      </c>
      <c r="E561" s="12">
        <f>SUM(E562:E570)</f>
        <v>0</v>
      </c>
      <c r="F561" s="12">
        <f t="shared" ref="F561:H561" si="102">SUM(F562:F570)</f>
        <v>18887.5</v>
      </c>
      <c r="G561" s="12">
        <f t="shared" si="102"/>
        <v>70678.100000000006</v>
      </c>
      <c r="H561" s="12">
        <f t="shared" si="102"/>
        <v>0</v>
      </c>
      <c r="I561" s="39" t="s">
        <v>30</v>
      </c>
      <c r="J561" s="39" t="s">
        <v>30</v>
      </c>
      <c r="K561" s="39" t="s">
        <v>30</v>
      </c>
      <c r="L561" s="39" t="s">
        <v>30</v>
      </c>
    </row>
    <row r="562" spans="1:12" x14ac:dyDescent="0.25">
      <c r="A562" s="40"/>
      <c r="B562" s="40"/>
      <c r="C562" s="11">
        <v>2014</v>
      </c>
      <c r="D562" s="12">
        <f>SUM(E562:H562)</f>
        <v>8777</v>
      </c>
      <c r="E562" s="12">
        <f>E573</f>
        <v>0</v>
      </c>
      <c r="F562" s="12">
        <f t="shared" ref="F562:H562" si="103">F573</f>
        <v>3744</v>
      </c>
      <c r="G562" s="12">
        <f t="shared" si="103"/>
        <v>5033</v>
      </c>
      <c r="H562" s="12">
        <f t="shared" si="103"/>
        <v>0</v>
      </c>
      <c r="I562" s="40"/>
      <c r="J562" s="40"/>
      <c r="K562" s="40"/>
      <c r="L562" s="40"/>
    </row>
    <row r="563" spans="1:12" x14ac:dyDescent="0.25">
      <c r="A563" s="40"/>
      <c r="B563" s="40"/>
      <c r="C563" s="11">
        <v>2015</v>
      </c>
      <c r="D563" s="12">
        <f t="shared" ref="D563:D571" si="104">SUM(E563:H563)</f>
        <v>6810.6</v>
      </c>
      <c r="E563" s="12">
        <f t="shared" ref="E563:H571" si="105">E574</f>
        <v>0</v>
      </c>
      <c r="F563" s="12">
        <f t="shared" si="105"/>
        <v>3256.1</v>
      </c>
      <c r="G563" s="12">
        <f t="shared" si="105"/>
        <v>3554.5</v>
      </c>
      <c r="H563" s="12">
        <f t="shared" si="105"/>
        <v>0</v>
      </c>
      <c r="I563" s="40"/>
      <c r="J563" s="40"/>
      <c r="K563" s="40"/>
      <c r="L563" s="40"/>
    </row>
    <row r="564" spans="1:12" x14ac:dyDescent="0.25">
      <c r="A564" s="40"/>
      <c r="B564" s="40"/>
      <c r="C564" s="11">
        <v>2016</v>
      </c>
      <c r="D564" s="12">
        <f t="shared" si="104"/>
        <v>8523.1</v>
      </c>
      <c r="E564" s="12">
        <f t="shared" si="105"/>
        <v>0</v>
      </c>
      <c r="F564" s="12">
        <f t="shared" si="105"/>
        <v>1376.2</v>
      </c>
      <c r="G564" s="12">
        <f t="shared" si="105"/>
        <v>7146.9</v>
      </c>
      <c r="H564" s="12">
        <f t="shared" si="105"/>
        <v>0</v>
      </c>
      <c r="I564" s="40"/>
      <c r="J564" s="40"/>
      <c r="K564" s="40"/>
      <c r="L564" s="40"/>
    </row>
    <row r="565" spans="1:12" x14ac:dyDescent="0.25">
      <c r="A565" s="40"/>
      <c r="B565" s="40"/>
      <c r="C565" s="11">
        <v>2017</v>
      </c>
      <c r="D565" s="12">
        <f t="shared" si="104"/>
        <v>8762.7999999999993</v>
      </c>
      <c r="E565" s="12">
        <f t="shared" si="105"/>
        <v>0</v>
      </c>
      <c r="F565" s="12">
        <f t="shared" si="105"/>
        <v>1282.5999999999999</v>
      </c>
      <c r="G565" s="12">
        <f t="shared" si="105"/>
        <v>7480.2</v>
      </c>
      <c r="H565" s="12">
        <f t="shared" si="105"/>
        <v>0</v>
      </c>
      <c r="I565" s="40"/>
      <c r="J565" s="40"/>
      <c r="K565" s="40"/>
      <c r="L565" s="40"/>
    </row>
    <row r="566" spans="1:12" x14ac:dyDescent="0.25">
      <c r="A566" s="40"/>
      <c r="B566" s="40"/>
      <c r="C566" s="11">
        <v>2018</v>
      </c>
      <c r="D566" s="12">
        <f t="shared" si="104"/>
        <v>10878.7</v>
      </c>
      <c r="E566" s="12">
        <f t="shared" si="105"/>
        <v>0</v>
      </c>
      <c r="F566" s="12">
        <f t="shared" si="105"/>
        <v>2246.5</v>
      </c>
      <c r="G566" s="12">
        <f t="shared" si="105"/>
        <v>8632.2000000000007</v>
      </c>
      <c r="H566" s="12">
        <f t="shared" si="105"/>
        <v>0</v>
      </c>
      <c r="I566" s="40"/>
      <c r="J566" s="40"/>
      <c r="K566" s="40"/>
      <c r="L566" s="40"/>
    </row>
    <row r="567" spans="1:12" x14ac:dyDescent="0.25">
      <c r="A567" s="40"/>
      <c r="B567" s="40"/>
      <c r="C567" s="11">
        <v>2019</v>
      </c>
      <c r="D567" s="12">
        <f t="shared" si="104"/>
        <v>12158</v>
      </c>
      <c r="E567" s="12">
        <f t="shared" si="105"/>
        <v>0</v>
      </c>
      <c r="F567" s="12">
        <f t="shared" si="105"/>
        <v>2084.3000000000002</v>
      </c>
      <c r="G567" s="12">
        <f t="shared" si="105"/>
        <v>10073.700000000001</v>
      </c>
      <c r="H567" s="12">
        <f t="shared" si="105"/>
        <v>0</v>
      </c>
      <c r="I567" s="40"/>
      <c r="J567" s="40"/>
      <c r="K567" s="40"/>
      <c r="L567" s="40"/>
    </row>
    <row r="568" spans="1:12" x14ac:dyDescent="0.25">
      <c r="A568" s="40"/>
      <c r="B568" s="40"/>
      <c r="C568" s="11">
        <v>2020</v>
      </c>
      <c r="D568" s="12">
        <f t="shared" si="104"/>
        <v>12290.199999999999</v>
      </c>
      <c r="E568" s="12">
        <f t="shared" si="105"/>
        <v>0</v>
      </c>
      <c r="F568" s="12">
        <f t="shared" si="105"/>
        <v>1815.4</v>
      </c>
      <c r="G568" s="12">
        <f t="shared" si="105"/>
        <v>10474.799999999999</v>
      </c>
      <c r="H568" s="12">
        <f t="shared" si="105"/>
        <v>0</v>
      </c>
      <c r="I568" s="40"/>
      <c r="J568" s="40"/>
      <c r="K568" s="40"/>
      <c r="L568" s="40"/>
    </row>
    <row r="569" spans="1:12" x14ac:dyDescent="0.25">
      <c r="A569" s="40"/>
      <c r="B569" s="40"/>
      <c r="C569" s="11">
        <v>2021</v>
      </c>
      <c r="D569" s="12">
        <f t="shared" si="104"/>
        <v>9841.2999999999993</v>
      </c>
      <c r="E569" s="12">
        <f t="shared" si="105"/>
        <v>0</v>
      </c>
      <c r="F569" s="12">
        <f t="shared" si="105"/>
        <v>1710.6</v>
      </c>
      <c r="G569" s="12">
        <f t="shared" si="105"/>
        <v>8130.7</v>
      </c>
      <c r="H569" s="12">
        <f t="shared" si="105"/>
        <v>0</v>
      </c>
      <c r="I569" s="40"/>
      <c r="J569" s="40"/>
      <c r="K569" s="40"/>
      <c r="L569" s="40"/>
    </row>
    <row r="570" spans="1:12" x14ac:dyDescent="0.25">
      <c r="A570" s="40"/>
      <c r="B570" s="40"/>
      <c r="C570" s="11">
        <v>2022</v>
      </c>
      <c r="D570" s="12">
        <f t="shared" si="104"/>
        <v>11523.9</v>
      </c>
      <c r="E570" s="12">
        <f t="shared" si="105"/>
        <v>0</v>
      </c>
      <c r="F570" s="12">
        <f t="shared" si="105"/>
        <v>1371.8</v>
      </c>
      <c r="G570" s="12">
        <f t="shared" si="105"/>
        <v>10152.1</v>
      </c>
      <c r="H570" s="12">
        <f t="shared" si="105"/>
        <v>0</v>
      </c>
      <c r="I570" s="40"/>
      <c r="J570" s="40"/>
      <c r="K570" s="40"/>
      <c r="L570" s="40"/>
    </row>
    <row r="571" spans="1:12" x14ac:dyDescent="0.25">
      <c r="A571" s="41"/>
      <c r="B571" s="41"/>
      <c r="C571" s="11">
        <v>2023</v>
      </c>
      <c r="D571" s="12">
        <f t="shared" si="104"/>
        <v>12221.8</v>
      </c>
      <c r="E571" s="12">
        <f t="shared" si="105"/>
        <v>0</v>
      </c>
      <c r="F571" s="12">
        <f t="shared" si="105"/>
        <v>1296</v>
      </c>
      <c r="G571" s="12">
        <f t="shared" si="105"/>
        <v>10925.8</v>
      </c>
      <c r="H571" s="12">
        <f t="shared" si="105"/>
        <v>0</v>
      </c>
      <c r="I571" s="41"/>
      <c r="J571" s="41"/>
      <c r="K571" s="41"/>
      <c r="L571" s="41"/>
    </row>
    <row r="572" spans="1:12" x14ac:dyDescent="0.25">
      <c r="A572" s="43" t="s">
        <v>139</v>
      </c>
      <c r="B572" s="43" t="s">
        <v>355</v>
      </c>
      <c r="C572" s="13" t="s">
        <v>18</v>
      </c>
      <c r="D572" s="14">
        <f>SUM(E572:H572)</f>
        <v>78041.7</v>
      </c>
      <c r="E572" s="14">
        <f>SUM(E573:E580)</f>
        <v>0</v>
      </c>
      <c r="F572" s="14">
        <f>SUM(F573:F580)</f>
        <v>17515.7</v>
      </c>
      <c r="G572" s="14">
        <f>SUM(G573:G580)</f>
        <v>60526</v>
      </c>
      <c r="H572" s="14">
        <f>SUM(H573:H580)</f>
        <v>0</v>
      </c>
      <c r="I572" s="15" t="s">
        <v>19</v>
      </c>
      <c r="J572" s="15" t="s">
        <v>19</v>
      </c>
      <c r="K572" s="15" t="s">
        <v>19</v>
      </c>
      <c r="L572" s="15" t="s">
        <v>19</v>
      </c>
    </row>
    <row r="573" spans="1:12" x14ac:dyDescent="0.25">
      <c r="A573" s="44"/>
      <c r="B573" s="44"/>
      <c r="C573" s="13">
        <v>2014</v>
      </c>
      <c r="D573" s="14">
        <f t="shared" ref="D573:D582" si="106">SUM(E573:H573)</f>
        <v>8777</v>
      </c>
      <c r="E573" s="17">
        <v>0</v>
      </c>
      <c r="F573" s="17">
        <v>3744</v>
      </c>
      <c r="G573" s="17">
        <v>5033</v>
      </c>
      <c r="H573" s="17">
        <v>0</v>
      </c>
      <c r="I573" s="46" t="s">
        <v>356</v>
      </c>
      <c r="J573" s="16">
        <v>100</v>
      </c>
      <c r="K573" s="16">
        <v>100</v>
      </c>
      <c r="L573" s="16">
        <v>100</v>
      </c>
    </row>
    <row r="574" spans="1:12" x14ac:dyDescent="0.25">
      <c r="A574" s="44"/>
      <c r="B574" s="44"/>
      <c r="C574" s="13">
        <v>2015</v>
      </c>
      <c r="D574" s="14">
        <f t="shared" si="106"/>
        <v>6810.6</v>
      </c>
      <c r="E574" s="17">
        <v>0</v>
      </c>
      <c r="F574" s="17">
        <v>3256.1</v>
      </c>
      <c r="G574" s="17">
        <v>3554.5</v>
      </c>
      <c r="H574" s="17">
        <v>0</v>
      </c>
      <c r="I574" s="47"/>
      <c r="J574" s="16">
        <v>100</v>
      </c>
      <c r="K574" s="16">
        <v>100</v>
      </c>
      <c r="L574" s="16">
        <v>100</v>
      </c>
    </row>
    <row r="575" spans="1:12" x14ac:dyDescent="0.25">
      <c r="A575" s="44"/>
      <c r="B575" s="44"/>
      <c r="C575" s="13">
        <v>2016</v>
      </c>
      <c r="D575" s="14">
        <f t="shared" si="106"/>
        <v>8523.1</v>
      </c>
      <c r="E575" s="17">
        <v>0</v>
      </c>
      <c r="F575" s="17">
        <v>1376.2</v>
      </c>
      <c r="G575" s="17">
        <v>7146.9</v>
      </c>
      <c r="H575" s="17">
        <v>0</v>
      </c>
      <c r="I575" s="47"/>
      <c r="J575" s="16">
        <v>100</v>
      </c>
      <c r="K575" s="16">
        <v>100</v>
      </c>
      <c r="L575" s="16">
        <v>100</v>
      </c>
    </row>
    <row r="576" spans="1:12" x14ac:dyDescent="0.25">
      <c r="A576" s="44"/>
      <c r="B576" s="44"/>
      <c r="C576" s="13">
        <v>2017</v>
      </c>
      <c r="D576" s="14">
        <f t="shared" si="106"/>
        <v>8762.7999999999993</v>
      </c>
      <c r="E576" s="17">
        <v>0</v>
      </c>
      <c r="F576" s="17">
        <v>1282.5999999999999</v>
      </c>
      <c r="G576" s="17">
        <v>7480.2</v>
      </c>
      <c r="H576" s="17">
        <v>0</v>
      </c>
      <c r="I576" s="47"/>
      <c r="J576" s="16">
        <v>100</v>
      </c>
      <c r="K576" s="16">
        <v>100</v>
      </c>
      <c r="L576" s="16">
        <v>100</v>
      </c>
    </row>
    <row r="577" spans="1:12" x14ac:dyDescent="0.25">
      <c r="A577" s="44"/>
      <c r="B577" s="44"/>
      <c r="C577" s="13">
        <v>2018</v>
      </c>
      <c r="D577" s="14">
        <f t="shared" si="106"/>
        <v>10878.7</v>
      </c>
      <c r="E577" s="17">
        <v>0</v>
      </c>
      <c r="F577" s="17">
        <v>2246.5</v>
      </c>
      <c r="G577" s="17">
        <v>8632.2000000000007</v>
      </c>
      <c r="H577" s="17">
        <v>0</v>
      </c>
      <c r="I577" s="47"/>
      <c r="J577" s="16">
        <v>100</v>
      </c>
      <c r="K577" s="16">
        <v>100</v>
      </c>
      <c r="L577" s="16">
        <v>100</v>
      </c>
    </row>
    <row r="578" spans="1:12" x14ac:dyDescent="0.25">
      <c r="A578" s="44"/>
      <c r="B578" s="44"/>
      <c r="C578" s="13">
        <v>2019</v>
      </c>
      <c r="D578" s="14">
        <f t="shared" si="106"/>
        <v>12158</v>
      </c>
      <c r="E578" s="17">
        <v>0</v>
      </c>
      <c r="F578" s="17">
        <v>2084.3000000000002</v>
      </c>
      <c r="G578" s="17">
        <v>10073.700000000001</v>
      </c>
      <c r="H578" s="17">
        <v>0</v>
      </c>
      <c r="I578" s="47"/>
      <c r="J578" s="16">
        <v>100</v>
      </c>
      <c r="K578" s="16">
        <v>100</v>
      </c>
      <c r="L578" s="16">
        <v>100</v>
      </c>
    </row>
    <row r="579" spans="1:12" x14ac:dyDescent="0.25">
      <c r="A579" s="44"/>
      <c r="B579" s="44"/>
      <c r="C579" s="13">
        <v>2020</v>
      </c>
      <c r="D579" s="14">
        <f t="shared" si="106"/>
        <v>12290.199999999999</v>
      </c>
      <c r="E579" s="17">
        <v>0</v>
      </c>
      <c r="F579" s="17">
        <v>1815.4</v>
      </c>
      <c r="G579" s="26">
        <v>10474.799999999999</v>
      </c>
      <c r="H579" s="17">
        <v>0</v>
      </c>
      <c r="I579" s="47"/>
      <c r="J579" s="16">
        <v>100</v>
      </c>
      <c r="K579" s="16">
        <v>100</v>
      </c>
      <c r="L579" s="16">
        <v>100</v>
      </c>
    </row>
    <row r="580" spans="1:12" x14ac:dyDescent="0.25">
      <c r="A580" s="44"/>
      <c r="B580" s="44"/>
      <c r="C580" s="13">
        <v>2021</v>
      </c>
      <c r="D580" s="14">
        <f t="shared" si="106"/>
        <v>9841.2999999999993</v>
      </c>
      <c r="E580" s="17">
        <v>0</v>
      </c>
      <c r="F580" s="17">
        <v>1710.6</v>
      </c>
      <c r="G580" s="17">
        <v>8130.7</v>
      </c>
      <c r="H580" s="17">
        <v>0</v>
      </c>
      <c r="I580" s="47"/>
      <c r="J580" s="16">
        <v>100</v>
      </c>
      <c r="K580" s="16">
        <v>100</v>
      </c>
      <c r="L580" s="16">
        <v>100</v>
      </c>
    </row>
    <row r="581" spans="1:12" x14ac:dyDescent="0.25">
      <c r="A581" s="44"/>
      <c r="B581" s="44"/>
      <c r="C581" s="13">
        <v>2022</v>
      </c>
      <c r="D581" s="17">
        <f t="shared" si="106"/>
        <v>11523.9</v>
      </c>
      <c r="E581" s="17">
        <v>0</v>
      </c>
      <c r="F581" s="17">
        <v>1371.8</v>
      </c>
      <c r="G581" s="17">
        <v>10152.1</v>
      </c>
      <c r="H581" s="17">
        <v>0</v>
      </c>
      <c r="I581" s="47"/>
      <c r="J581" s="16">
        <v>100</v>
      </c>
      <c r="K581" s="16">
        <v>100</v>
      </c>
      <c r="L581" s="16">
        <v>100</v>
      </c>
    </row>
    <row r="582" spans="1:12" x14ac:dyDescent="0.25">
      <c r="A582" s="45"/>
      <c r="B582" s="45"/>
      <c r="C582" s="13">
        <v>2023</v>
      </c>
      <c r="D582" s="17">
        <f t="shared" si="106"/>
        <v>12221.8</v>
      </c>
      <c r="E582" s="17"/>
      <c r="F582" s="17">
        <v>1296</v>
      </c>
      <c r="G582" s="17">
        <v>10925.8</v>
      </c>
      <c r="H582" s="17"/>
      <c r="I582" s="48"/>
      <c r="J582" s="16">
        <v>100</v>
      </c>
      <c r="K582" s="16">
        <v>100</v>
      </c>
      <c r="L582" s="16">
        <v>100</v>
      </c>
    </row>
    <row r="583" spans="1:12" ht="15" customHeight="1" x14ac:dyDescent="0.25">
      <c r="A583" s="39" t="s">
        <v>140</v>
      </c>
      <c r="B583" s="39" t="s">
        <v>357</v>
      </c>
      <c r="C583" s="11" t="s">
        <v>18</v>
      </c>
      <c r="D583" s="12">
        <f>SUM(D584:D591)</f>
        <v>21334.200000000004</v>
      </c>
      <c r="E583" s="12">
        <f>SUM(E584:E592)</f>
        <v>0</v>
      </c>
      <c r="F583" s="12">
        <f t="shared" ref="F583:H583" si="107">SUM(F584:F592)</f>
        <v>0</v>
      </c>
      <c r="G583" s="12">
        <f>SUM(G584:G592)</f>
        <v>27825.800000000003</v>
      </c>
      <c r="H583" s="12">
        <f t="shared" si="107"/>
        <v>0</v>
      </c>
      <c r="I583" s="39" t="s">
        <v>112</v>
      </c>
      <c r="J583" s="39" t="s">
        <v>19</v>
      </c>
      <c r="K583" s="39" t="s">
        <v>19</v>
      </c>
      <c r="L583" s="39" t="s">
        <v>19</v>
      </c>
    </row>
    <row r="584" spans="1:12" x14ac:dyDescent="0.25">
      <c r="A584" s="40"/>
      <c r="B584" s="40"/>
      <c r="C584" s="11">
        <v>2014</v>
      </c>
      <c r="D584" s="12">
        <f>SUM(E584:H584)</f>
        <v>9498</v>
      </c>
      <c r="E584" s="12">
        <f t="shared" ref="E584:H593" si="108">E595+E606+E617+E628</f>
        <v>0</v>
      </c>
      <c r="F584" s="12">
        <f t="shared" si="108"/>
        <v>0</v>
      </c>
      <c r="G584" s="12">
        <f t="shared" si="108"/>
        <v>9498</v>
      </c>
      <c r="H584" s="12">
        <f t="shared" si="108"/>
        <v>0</v>
      </c>
      <c r="I584" s="40"/>
      <c r="J584" s="40"/>
      <c r="K584" s="40"/>
      <c r="L584" s="40"/>
    </row>
    <row r="585" spans="1:12" x14ac:dyDescent="0.25">
      <c r="A585" s="40"/>
      <c r="B585" s="40"/>
      <c r="C585" s="11">
        <v>2015</v>
      </c>
      <c r="D585" s="12">
        <f t="shared" ref="D585:D593" si="109">SUM(E585:H585)</f>
        <v>2595.6</v>
      </c>
      <c r="E585" s="12">
        <f t="shared" si="108"/>
        <v>0</v>
      </c>
      <c r="F585" s="12">
        <f t="shared" si="108"/>
        <v>0</v>
      </c>
      <c r="G585" s="12">
        <f t="shared" si="108"/>
        <v>2595.6</v>
      </c>
      <c r="H585" s="12">
        <f t="shared" si="108"/>
        <v>0</v>
      </c>
      <c r="I585" s="40"/>
      <c r="J585" s="40"/>
      <c r="K585" s="40"/>
      <c r="L585" s="40"/>
    </row>
    <row r="586" spans="1:12" x14ac:dyDescent="0.25">
      <c r="A586" s="40"/>
      <c r="B586" s="40"/>
      <c r="C586" s="11">
        <v>2016</v>
      </c>
      <c r="D586" s="12">
        <f t="shared" si="109"/>
        <v>4176.2999999999993</v>
      </c>
      <c r="E586" s="12">
        <f t="shared" si="108"/>
        <v>0</v>
      </c>
      <c r="F586" s="12">
        <f t="shared" si="108"/>
        <v>0</v>
      </c>
      <c r="G586" s="12">
        <f t="shared" si="108"/>
        <v>4176.2999999999993</v>
      </c>
      <c r="H586" s="12">
        <f t="shared" si="108"/>
        <v>0</v>
      </c>
      <c r="I586" s="40"/>
      <c r="J586" s="40"/>
      <c r="K586" s="40"/>
      <c r="L586" s="40"/>
    </row>
    <row r="587" spans="1:12" x14ac:dyDescent="0.25">
      <c r="A587" s="40"/>
      <c r="B587" s="40"/>
      <c r="C587" s="11">
        <v>2017</v>
      </c>
      <c r="D587" s="12">
        <f t="shared" si="109"/>
        <v>165</v>
      </c>
      <c r="E587" s="12">
        <f t="shared" si="108"/>
        <v>0</v>
      </c>
      <c r="F587" s="12">
        <f t="shared" si="108"/>
        <v>0</v>
      </c>
      <c r="G587" s="12">
        <f t="shared" si="108"/>
        <v>165</v>
      </c>
      <c r="H587" s="12">
        <f t="shared" si="108"/>
        <v>0</v>
      </c>
      <c r="I587" s="40"/>
      <c r="J587" s="40"/>
      <c r="K587" s="40"/>
      <c r="L587" s="40"/>
    </row>
    <row r="588" spans="1:12" x14ac:dyDescent="0.25">
      <c r="A588" s="40"/>
      <c r="B588" s="40"/>
      <c r="C588" s="11">
        <v>2018</v>
      </c>
      <c r="D588" s="12">
        <f t="shared" si="109"/>
        <v>348.4</v>
      </c>
      <c r="E588" s="12">
        <f t="shared" si="108"/>
        <v>0</v>
      </c>
      <c r="F588" s="12">
        <f t="shared" si="108"/>
        <v>0</v>
      </c>
      <c r="G588" s="12">
        <f t="shared" si="108"/>
        <v>348.4</v>
      </c>
      <c r="H588" s="12">
        <f t="shared" si="108"/>
        <v>0</v>
      </c>
      <c r="I588" s="40"/>
      <c r="J588" s="40"/>
      <c r="K588" s="40"/>
      <c r="L588" s="40"/>
    </row>
    <row r="589" spans="1:12" x14ac:dyDescent="0.25">
      <c r="A589" s="40"/>
      <c r="B589" s="40"/>
      <c r="C589" s="11">
        <v>2019</v>
      </c>
      <c r="D589" s="12">
        <f t="shared" si="109"/>
        <v>753.7</v>
      </c>
      <c r="E589" s="12">
        <f t="shared" si="108"/>
        <v>0</v>
      </c>
      <c r="F589" s="12">
        <f t="shared" si="108"/>
        <v>0</v>
      </c>
      <c r="G589" s="12">
        <f t="shared" si="108"/>
        <v>753.7</v>
      </c>
      <c r="H589" s="12">
        <f t="shared" si="108"/>
        <v>0</v>
      </c>
      <c r="I589" s="40"/>
      <c r="J589" s="40"/>
      <c r="K589" s="40"/>
      <c r="L589" s="40"/>
    </row>
    <row r="590" spans="1:12" x14ac:dyDescent="0.25">
      <c r="A590" s="40"/>
      <c r="B590" s="40"/>
      <c r="C590" s="11">
        <v>2020</v>
      </c>
      <c r="D590" s="12">
        <f t="shared" si="109"/>
        <v>631.5</v>
      </c>
      <c r="E590" s="12">
        <f t="shared" si="108"/>
        <v>0</v>
      </c>
      <c r="F590" s="12">
        <f t="shared" si="108"/>
        <v>0</v>
      </c>
      <c r="G590" s="12">
        <f t="shared" si="108"/>
        <v>631.5</v>
      </c>
      <c r="H590" s="12">
        <f t="shared" si="108"/>
        <v>0</v>
      </c>
      <c r="I590" s="40"/>
      <c r="J590" s="40"/>
      <c r="K590" s="40"/>
      <c r="L590" s="40"/>
    </row>
    <row r="591" spans="1:12" x14ac:dyDescent="0.25">
      <c r="A591" s="40"/>
      <c r="B591" s="40"/>
      <c r="C591" s="11">
        <v>2021</v>
      </c>
      <c r="D591" s="12">
        <f t="shared" si="109"/>
        <v>3165.7000000000003</v>
      </c>
      <c r="E591" s="12">
        <f t="shared" si="108"/>
        <v>0</v>
      </c>
      <c r="F591" s="12">
        <f t="shared" si="108"/>
        <v>0</v>
      </c>
      <c r="G591" s="12">
        <f t="shared" si="108"/>
        <v>3165.7000000000003</v>
      </c>
      <c r="H591" s="12">
        <f t="shared" si="108"/>
        <v>0</v>
      </c>
      <c r="I591" s="40"/>
      <c r="J591" s="40"/>
      <c r="K591" s="40"/>
      <c r="L591" s="40"/>
    </row>
    <row r="592" spans="1:12" x14ac:dyDescent="0.25">
      <c r="A592" s="40"/>
      <c r="B592" s="40"/>
      <c r="C592" s="11">
        <v>2022</v>
      </c>
      <c r="D592" s="12">
        <f t="shared" si="109"/>
        <v>6491.5999999999995</v>
      </c>
      <c r="E592" s="12">
        <f t="shared" si="108"/>
        <v>0</v>
      </c>
      <c r="F592" s="12">
        <f t="shared" si="108"/>
        <v>0</v>
      </c>
      <c r="G592" s="12">
        <f t="shared" si="108"/>
        <v>6491.5999999999995</v>
      </c>
      <c r="H592" s="12">
        <f t="shared" si="108"/>
        <v>0</v>
      </c>
      <c r="I592" s="40"/>
      <c r="J592" s="40"/>
      <c r="K592" s="40"/>
      <c r="L592" s="40"/>
    </row>
    <row r="593" spans="1:12" x14ac:dyDescent="0.25">
      <c r="A593" s="41"/>
      <c r="B593" s="41"/>
      <c r="C593" s="11">
        <v>2023</v>
      </c>
      <c r="D593" s="12">
        <f t="shared" si="109"/>
        <v>12849.400000000001</v>
      </c>
      <c r="E593" s="12">
        <f t="shared" si="108"/>
        <v>0</v>
      </c>
      <c r="F593" s="12">
        <f t="shared" si="108"/>
        <v>0</v>
      </c>
      <c r="G593" s="12">
        <f t="shared" si="108"/>
        <v>12849.400000000001</v>
      </c>
      <c r="H593" s="12">
        <f t="shared" si="108"/>
        <v>0</v>
      </c>
      <c r="I593" s="41"/>
      <c r="J593" s="41"/>
      <c r="K593" s="41"/>
      <c r="L593" s="41"/>
    </row>
    <row r="594" spans="1:12" x14ac:dyDescent="0.25">
      <c r="A594" s="43" t="s">
        <v>141</v>
      </c>
      <c r="B594" s="43" t="s">
        <v>142</v>
      </c>
      <c r="C594" s="13" t="s">
        <v>18</v>
      </c>
      <c r="D594" s="14">
        <f>SUM(E594:H594)</f>
        <v>8547.5999999999985</v>
      </c>
      <c r="E594" s="14">
        <f>SUM(E595:E603)</f>
        <v>0</v>
      </c>
      <c r="F594" s="14">
        <f t="shared" ref="F594:H594" si="110">SUM(F595:F603)</f>
        <v>0</v>
      </c>
      <c r="G594" s="14">
        <f t="shared" si="110"/>
        <v>8547.5999999999985</v>
      </c>
      <c r="H594" s="14">
        <f t="shared" si="110"/>
        <v>0</v>
      </c>
      <c r="I594" s="15" t="s">
        <v>19</v>
      </c>
      <c r="J594" s="15" t="s">
        <v>19</v>
      </c>
      <c r="K594" s="15" t="s">
        <v>19</v>
      </c>
      <c r="L594" s="15" t="s">
        <v>19</v>
      </c>
    </row>
    <row r="595" spans="1:12" x14ac:dyDescent="0.25">
      <c r="A595" s="44"/>
      <c r="B595" s="44"/>
      <c r="C595" s="13">
        <v>2014</v>
      </c>
      <c r="D595" s="14">
        <f t="shared" ref="D595:D604" si="111">SUM(E595:H595)</f>
        <v>2271</v>
      </c>
      <c r="E595" s="17">
        <v>0</v>
      </c>
      <c r="F595" s="17">
        <v>0</v>
      </c>
      <c r="G595" s="17">
        <v>2271</v>
      </c>
      <c r="H595" s="17">
        <v>0</v>
      </c>
      <c r="I595" s="46" t="s">
        <v>358</v>
      </c>
      <c r="J595" s="16">
        <v>100</v>
      </c>
      <c r="K595" s="16">
        <v>100</v>
      </c>
      <c r="L595" s="16">
        <v>100</v>
      </c>
    </row>
    <row r="596" spans="1:12" x14ac:dyDescent="0.25">
      <c r="A596" s="44"/>
      <c r="B596" s="44"/>
      <c r="C596" s="13">
        <v>2015</v>
      </c>
      <c r="D596" s="14">
        <f t="shared" si="111"/>
        <v>0</v>
      </c>
      <c r="E596" s="17">
        <v>0</v>
      </c>
      <c r="F596" s="17">
        <v>0</v>
      </c>
      <c r="G596" s="17">
        <v>0</v>
      </c>
      <c r="H596" s="17">
        <v>0</v>
      </c>
      <c r="I596" s="47"/>
      <c r="J596" s="16">
        <v>100</v>
      </c>
      <c r="K596" s="16">
        <v>100</v>
      </c>
      <c r="L596" s="16">
        <v>100</v>
      </c>
    </row>
    <row r="597" spans="1:12" x14ac:dyDescent="0.25">
      <c r="A597" s="44"/>
      <c r="B597" s="44"/>
      <c r="C597" s="13">
        <v>2016</v>
      </c>
      <c r="D597" s="14">
        <f t="shared" si="111"/>
        <v>1600.6</v>
      </c>
      <c r="E597" s="17">
        <v>0</v>
      </c>
      <c r="F597" s="17">
        <v>0</v>
      </c>
      <c r="G597" s="17">
        <v>1600.6</v>
      </c>
      <c r="H597" s="17">
        <v>0</v>
      </c>
      <c r="I597" s="47"/>
      <c r="J597" s="16">
        <v>100</v>
      </c>
      <c r="K597" s="16">
        <v>100</v>
      </c>
      <c r="L597" s="16">
        <v>100</v>
      </c>
    </row>
    <row r="598" spans="1:12" x14ac:dyDescent="0.25">
      <c r="A598" s="44"/>
      <c r="B598" s="44"/>
      <c r="C598" s="13">
        <v>2017</v>
      </c>
      <c r="D598" s="14">
        <f t="shared" si="111"/>
        <v>0</v>
      </c>
      <c r="E598" s="17">
        <v>0</v>
      </c>
      <c r="F598" s="17">
        <v>0</v>
      </c>
      <c r="G598" s="17">
        <v>0</v>
      </c>
      <c r="H598" s="17">
        <v>0</v>
      </c>
      <c r="I598" s="47"/>
      <c r="J598" s="16">
        <v>100</v>
      </c>
      <c r="K598" s="16">
        <v>100</v>
      </c>
      <c r="L598" s="16">
        <v>100</v>
      </c>
    </row>
    <row r="599" spans="1:12" x14ac:dyDescent="0.25">
      <c r="A599" s="44"/>
      <c r="B599" s="44"/>
      <c r="C599" s="13">
        <v>2018</v>
      </c>
      <c r="D599" s="14">
        <f t="shared" si="111"/>
        <v>0</v>
      </c>
      <c r="E599" s="17">
        <v>0</v>
      </c>
      <c r="F599" s="17">
        <v>0</v>
      </c>
      <c r="G599" s="17">
        <v>0</v>
      </c>
      <c r="H599" s="17">
        <v>0</v>
      </c>
      <c r="I599" s="47"/>
      <c r="J599" s="16">
        <v>100</v>
      </c>
      <c r="K599" s="16">
        <v>100</v>
      </c>
      <c r="L599" s="16">
        <v>100</v>
      </c>
    </row>
    <row r="600" spans="1:12" x14ac:dyDescent="0.25">
      <c r="A600" s="44"/>
      <c r="B600" s="44"/>
      <c r="C600" s="13">
        <v>2019</v>
      </c>
      <c r="D600" s="14">
        <f t="shared" si="111"/>
        <v>0</v>
      </c>
      <c r="E600" s="17">
        <v>0</v>
      </c>
      <c r="F600" s="17">
        <v>0</v>
      </c>
      <c r="G600" s="17">
        <v>0</v>
      </c>
      <c r="H600" s="17">
        <v>0</v>
      </c>
      <c r="I600" s="47"/>
      <c r="J600" s="16">
        <v>100</v>
      </c>
      <c r="K600" s="16">
        <v>100</v>
      </c>
      <c r="L600" s="16">
        <v>100</v>
      </c>
    </row>
    <row r="601" spans="1:12" x14ac:dyDescent="0.25">
      <c r="A601" s="44"/>
      <c r="B601" s="44"/>
      <c r="C601" s="13">
        <v>2020</v>
      </c>
      <c r="D601" s="14">
        <f t="shared" si="111"/>
        <v>0</v>
      </c>
      <c r="E601" s="17">
        <v>0</v>
      </c>
      <c r="F601" s="17">
        <v>0</v>
      </c>
      <c r="G601" s="26">
        <v>0</v>
      </c>
      <c r="H601" s="17">
        <v>0</v>
      </c>
      <c r="I601" s="47"/>
      <c r="J601" s="16">
        <v>100</v>
      </c>
      <c r="K601" s="16">
        <v>100</v>
      </c>
      <c r="L601" s="16">
        <v>100</v>
      </c>
    </row>
    <row r="602" spans="1:12" x14ac:dyDescent="0.25">
      <c r="A602" s="44"/>
      <c r="B602" s="44"/>
      <c r="C602" s="13">
        <v>2021</v>
      </c>
      <c r="D602" s="14">
        <f t="shared" si="111"/>
        <v>2405.3000000000002</v>
      </c>
      <c r="E602" s="17">
        <v>0</v>
      </c>
      <c r="F602" s="17">
        <v>0</v>
      </c>
      <c r="G602" s="17">
        <v>2405.3000000000002</v>
      </c>
      <c r="H602" s="17">
        <v>0</v>
      </c>
      <c r="I602" s="47"/>
      <c r="J602" s="16">
        <v>100</v>
      </c>
      <c r="K602" s="16">
        <v>100</v>
      </c>
      <c r="L602" s="16">
        <v>100</v>
      </c>
    </row>
    <row r="603" spans="1:12" x14ac:dyDescent="0.25">
      <c r="A603" s="44"/>
      <c r="B603" s="44"/>
      <c r="C603" s="13">
        <v>2022</v>
      </c>
      <c r="D603" s="17">
        <f t="shared" si="111"/>
        <v>2270.6999999999998</v>
      </c>
      <c r="E603" s="17">
        <v>0</v>
      </c>
      <c r="F603" s="17">
        <v>0</v>
      </c>
      <c r="G603" s="17">
        <v>2270.6999999999998</v>
      </c>
      <c r="H603" s="17">
        <v>0</v>
      </c>
      <c r="I603" s="47"/>
      <c r="J603" s="16">
        <v>100</v>
      </c>
      <c r="K603" s="16">
        <v>100</v>
      </c>
      <c r="L603" s="16">
        <v>100</v>
      </c>
    </row>
    <row r="604" spans="1:12" x14ac:dyDescent="0.25">
      <c r="A604" s="45"/>
      <c r="B604" s="45"/>
      <c r="C604" s="13">
        <v>2023</v>
      </c>
      <c r="D604" s="17">
        <f t="shared" si="111"/>
        <v>8053.1</v>
      </c>
      <c r="E604" s="17"/>
      <c r="F604" s="17"/>
      <c r="G604" s="17">
        <f>1723.1+6330</f>
        <v>8053.1</v>
      </c>
      <c r="H604" s="17"/>
      <c r="I604" s="48"/>
      <c r="J604" s="16">
        <v>100</v>
      </c>
      <c r="K604" s="16">
        <v>100</v>
      </c>
      <c r="L604" s="16">
        <v>100</v>
      </c>
    </row>
    <row r="605" spans="1:12" x14ac:dyDescent="0.25">
      <c r="A605" s="43" t="s">
        <v>143</v>
      </c>
      <c r="B605" s="43" t="s">
        <v>144</v>
      </c>
      <c r="C605" s="13" t="s">
        <v>18</v>
      </c>
      <c r="D605" s="14">
        <f>SUM(E605:H605)</f>
        <v>8013.2999999999984</v>
      </c>
      <c r="E605" s="14">
        <f>SUM(E606:E614)</f>
        <v>0</v>
      </c>
      <c r="F605" s="14">
        <f t="shared" ref="F605:H605" si="112">SUM(F606:F614)</f>
        <v>0</v>
      </c>
      <c r="G605" s="14">
        <f t="shared" si="112"/>
        <v>8013.2999999999984</v>
      </c>
      <c r="H605" s="14">
        <f t="shared" si="112"/>
        <v>0</v>
      </c>
      <c r="I605" s="15" t="s">
        <v>19</v>
      </c>
      <c r="J605" s="15" t="s">
        <v>19</v>
      </c>
      <c r="K605" s="15" t="s">
        <v>19</v>
      </c>
      <c r="L605" s="15" t="s">
        <v>19</v>
      </c>
    </row>
    <row r="606" spans="1:12" x14ac:dyDescent="0.25">
      <c r="A606" s="44"/>
      <c r="B606" s="44"/>
      <c r="C606" s="13">
        <v>2014</v>
      </c>
      <c r="D606" s="14">
        <f t="shared" ref="D606:D614" si="113">SUM(E606:H606)</f>
        <v>183</v>
      </c>
      <c r="E606" s="17">
        <v>0</v>
      </c>
      <c r="F606" s="17">
        <v>0</v>
      </c>
      <c r="G606" s="17">
        <v>183</v>
      </c>
      <c r="H606" s="17">
        <v>0</v>
      </c>
      <c r="I606" s="46" t="s">
        <v>359</v>
      </c>
      <c r="J606" s="16">
        <v>100</v>
      </c>
      <c r="K606" s="16">
        <v>100</v>
      </c>
      <c r="L606" s="16">
        <v>100</v>
      </c>
    </row>
    <row r="607" spans="1:12" x14ac:dyDescent="0.25">
      <c r="A607" s="44"/>
      <c r="B607" s="44"/>
      <c r="C607" s="13">
        <v>2015</v>
      </c>
      <c r="D607" s="14">
        <f t="shared" si="113"/>
        <v>2595.6</v>
      </c>
      <c r="E607" s="17">
        <v>0</v>
      </c>
      <c r="F607" s="17">
        <v>0</v>
      </c>
      <c r="G607" s="17">
        <v>2595.6</v>
      </c>
      <c r="H607" s="17">
        <v>0</v>
      </c>
      <c r="I607" s="47"/>
      <c r="J607" s="16">
        <v>100</v>
      </c>
      <c r="K607" s="16">
        <v>100</v>
      </c>
      <c r="L607" s="16">
        <v>100</v>
      </c>
    </row>
    <row r="608" spans="1:12" x14ac:dyDescent="0.25">
      <c r="A608" s="44"/>
      <c r="B608" s="44"/>
      <c r="C608" s="13">
        <v>2016</v>
      </c>
      <c r="D608" s="14">
        <f t="shared" si="113"/>
        <v>2575.6999999999998</v>
      </c>
      <c r="E608" s="17">
        <v>0</v>
      </c>
      <c r="F608" s="17">
        <v>0</v>
      </c>
      <c r="G608" s="17">
        <v>2575.6999999999998</v>
      </c>
      <c r="H608" s="17">
        <v>0</v>
      </c>
      <c r="I608" s="47"/>
      <c r="J608" s="16">
        <v>100</v>
      </c>
      <c r="K608" s="16">
        <v>100</v>
      </c>
      <c r="L608" s="16">
        <v>100</v>
      </c>
    </row>
    <row r="609" spans="1:12" x14ac:dyDescent="0.25">
      <c r="A609" s="44"/>
      <c r="B609" s="44"/>
      <c r="C609" s="13">
        <v>2017</v>
      </c>
      <c r="D609" s="14">
        <f t="shared" si="113"/>
        <v>165</v>
      </c>
      <c r="E609" s="17">
        <v>0</v>
      </c>
      <c r="F609" s="17">
        <v>0</v>
      </c>
      <c r="G609" s="17">
        <v>165</v>
      </c>
      <c r="H609" s="17">
        <v>0</v>
      </c>
      <c r="I609" s="47"/>
      <c r="J609" s="16">
        <v>100</v>
      </c>
      <c r="K609" s="16">
        <v>100</v>
      </c>
      <c r="L609" s="16">
        <v>100</v>
      </c>
    </row>
    <row r="610" spans="1:12" x14ac:dyDescent="0.25">
      <c r="A610" s="44"/>
      <c r="B610" s="44"/>
      <c r="C610" s="13">
        <v>2018</v>
      </c>
      <c r="D610" s="14">
        <f t="shared" si="113"/>
        <v>348.4</v>
      </c>
      <c r="E610" s="17">
        <v>0</v>
      </c>
      <c r="F610" s="17">
        <v>0</v>
      </c>
      <c r="G610" s="17">
        <v>348.4</v>
      </c>
      <c r="H610" s="17">
        <v>0</v>
      </c>
      <c r="I610" s="47"/>
      <c r="J610" s="16">
        <v>100</v>
      </c>
      <c r="K610" s="16">
        <v>100</v>
      </c>
      <c r="L610" s="16">
        <v>100</v>
      </c>
    </row>
    <row r="611" spans="1:12" x14ac:dyDescent="0.25">
      <c r="A611" s="44"/>
      <c r="B611" s="44"/>
      <c r="C611" s="13">
        <v>2019</v>
      </c>
      <c r="D611" s="14">
        <f t="shared" si="113"/>
        <v>753.7</v>
      </c>
      <c r="E611" s="17">
        <v>0</v>
      </c>
      <c r="F611" s="17">
        <v>0</v>
      </c>
      <c r="G611" s="17">
        <v>753.7</v>
      </c>
      <c r="H611" s="17">
        <v>0</v>
      </c>
      <c r="I611" s="47"/>
      <c r="J611" s="16">
        <v>100</v>
      </c>
      <c r="K611" s="16">
        <v>100</v>
      </c>
      <c r="L611" s="16">
        <v>100</v>
      </c>
    </row>
    <row r="612" spans="1:12" x14ac:dyDescent="0.25">
      <c r="A612" s="44"/>
      <c r="B612" s="44"/>
      <c r="C612" s="13">
        <v>2020</v>
      </c>
      <c r="D612" s="14">
        <f t="shared" si="113"/>
        <v>631.5</v>
      </c>
      <c r="E612" s="17">
        <v>0</v>
      </c>
      <c r="F612" s="17">
        <v>0</v>
      </c>
      <c r="G612" s="26">
        <v>631.5</v>
      </c>
      <c r="H612" s="17">
        <v>0</v>
      </c>
      <c r="I612" s="47"/>
      <c r="J612" s="16">
        <v>100</v>
      </c>
      <c r="K612" s="16">
        <v>100</v>
      </c>
      <c r="L612" s="16">
        <v>100</v>
      </c>
    </row>
    <row r="613" spans="1:12" x14ac:dyDescent="0.25">
      <c r="A613" s="44"/>
      <c r="B613" s="44"/>
      <c r="C613" s="13">
        <v>2021</v>
      </c>
      <c r="D613" s="14">
        <f t="shared" si="113"/>
        <v>760.4</v>
      </c>
      <c r="E613" s="17">
        <v>0</v>
      </c>
      <c r="F613" s="17">
        <v>0</v>
      </c>
      <c r="G613" s="17">
        <v>760.4</v>
      </c>
      <c r="H613" s="17">
        <v>0</v>
      </c>
      <c r="I613" s="47"/>
      <c r="J613" s="16">
        <v>100</v>
      </c>
      <c r="K613" s="16">
        <v>100</v>
      </c>
      <c r="L613" s="16">
        <v>100</v>
      </c>
    </row>
    <row r="614" spans="1:12" x14ac:dyDescent="0.25">
      <c r="A614" s="44"/>
      <c r="B614" s="44"/>
      <c r="C614" s="13">
        <v>2022</v>
      </c>
      <c r="D614" s="14">
        <f t="shared" si="113"/>
        <v>0</v>
      </c>
      <c r="E614" s="17">
        <v>0</v>
      </c>
      <c r="F614" s="17">
        <v>0</v>
      </c>
      <c r="G614" s="17">
        <v>0</v>
      </c>
      <c r="H614" s="17">
        <v>0</v>
      </c>
      <c r="I614" s="47"/>
      <c r="J614" s="16">
        <v>100</v>
      </c>
      <c r="K614" s="16">
        <v>100</v>
      </c>
      <c r="L614" s="16">
        <v>100</v>
      </c>
    </row>
    <row r="615" spans="1:12" x14ac:dyDescent="0.25">
      <c r="A615" s="45"/>
      <c r="B615" s="45"/>
      <c r="C615" s="13">
        <v>2023</v>
      </c>
      <c r="D615" s="14"/>
      <c r="E615" s="17"/>
      <c r="F615" s="17"/>
      <c r="G615" s="17"/>
      <c r="H615" s="17"/>
      <c r="I615" s="48"/>
      <c r="J615" s="16">
        <v>100</v>
      </c>
      <c r="K615" s="16">
        <v>100</v>
      </c>
      <c r="L615" s="16">
        <v>100</v>
      </c>
    </row>
    <row r="616" spans="1:12" x14ac:dyDescent="0.25">
      <c r="A616" s="43" t="s">
        <v>145</v>
      </c>
      <c r="B616" s="43" t="s">
        <v>146</v>
      </c>
      <c r="C616" s="13" t="s">
        <v>18</v>
      </c>
      <c r="D616" s="14">
        <f>SUM(E616:H616)</f>
        <v>7044</v>
      </c>
      <c r="E616" s="14">
        <f>SUM(E617:E625)</f>
        <v>0</v>
      </c>
      <c r="F616" s="14">
        <f t="shared" ref="F616:H616" si="114">SUM(F617:F625)</f>
        <v>0</v>
      </c>
      <c r="G616" s="14">
        <f t="shared" si="114"/>
        <v>7044</v>
      </c>
      <c r="H616" s="14">
        <f t="shared" si="114"/>
        <v>0</v>
      </c>
      <c r="I616" s="15" t="s">
        <v>19</v>
      </c>
      <c r="J616" s="15" t="s">
        <v>19</v>
      </c>
      <c r="K616" s="15" t="s">
        <v>19</v>
      </c>
      <c r="L616" s="15" t="s">
        <v>19</v>
      </c>
    </row>
    <row r="617" spans="1:12" x14ac:dyDescent="0.25">
      <c r="A617" s="44"/>
      <c r="B617" s="44"/>
      <c r="C617" s="13">
        <v>2014</v>
      </c>
      <c r="D617" s="14">
        <f t="shared" ref="D617:D625" si="115">SUM(E617:H617)</f>
        <v>7044</v>
      </c>
      <c r="E617" s="17">
        <v>0</v>
      </c>
      <c r="F617" s="17">
        <v>0</v>
      </c>
      <c r="G617" s="17">
        <v>7044</v>
      </c>
      <c r="H617" s="17">
        <v>0</v>
      </c>
      <c r="I617" s="46" t="s">
        <v>360</v>
      </c>
      <c r="J617" s="16">
        <v>100</v>
      </c>
      <c r="K617" s="16">
        <v>100</v>
      </c>
      <c r="L617" s="16">
        <v>100</v>
      </c>
    </row>
    <row r="618" spans="1:12" x14ac:dyDescent="0.25">
      <c r="A618" s="44"/>
      <c r="B618" s="44"/>
      <c r="C618" s="13">
        <v>2015</v>
      </c>
      <c r="D618" s="14">
        <f t="shared" si="115"/>
        <v>0</v>
      </c>
      <c r="E618" s="17">
        <v>0</v>
      </c>
      <c r="F618" s="17">
        <v>0</v>
      </c>
      <c r="G618" s="17">
        <v>0</v>
      </c>
      <c r="H618" s="17">
        <v>0</v>
      </c>
      <c r="I618" s="47"/>
      <c r="J618" s="16">
        <v>100</v>
      </c>
      <c r="K618" s="16">
        <v>100</v>
      </c>
      <c r="L618" s="16">
        <v>100</v>
      </c>
    </row>
    <row r="619" spans="1:12" x14ac:dyDescent="0.25">
      <c r="A619" s="44"/>
      <c r="B619" s="44"/>
      <c r="C619" s="13">
        <v>2016</v>
      </c>
      <c r="D619" s="14">
        <f t="shared" si="115"/>
        <v>0</v>
      </c>
      <c r="E619" s="17">
        <v>0</v>
      </c>
      <c r="F619" s="17">
        <v>0</v>
      </c>
      <c r="G619" s="17">
        <v>0</v>
      </c>
      <c r="H619" s="17">
        <v>0</v>
      </c>
      <c r="I619" s="47"/>
      <c r="J619" s="16">
        <v>100</v>
      </c>
      <c r="K619" s="16">
        <v>100</v>
      </c>
      <c r="L619" s="16">
        <v>100</v>
      </c>
    </row>
    <row r="620" spans="1:12" x14ac:dyDescent="0.25">
      <c r="A620" s="44"/>
      <c r="B620" s="44"/>
      <c r="C620" s="13">
        <v>2017</v>
      </c>
      <c r="D620" s="14">
        <f t="shared" si="115"/>
        <v>0</v>
      </c>
      <c r="E620" s="17">
        <v>0</v>
      </c>
      <c r="F620" s="17">
        <v>0</v>
      </c>
      <c r="G620" s="17">
        <v>0</v>
      </c>
      <c r="H620" s="17">
        <v>0</v>
      </c>
      <c r="I620" s="47"/>
      <c r="J620" s="16">
        <v>100</v>
      </c>
      <c r="K620" s="16">
        <v>100</v>
      </c>
      <c r="L620" s="16">
        <v>100</v>
      </c>
    </row>
    <row r="621" spans="1:12" x14ac:dyDescent="0.25">
      <c r="A621" s="44"/>
      <c r="B621" s="44"/>
      <c r="C621" s="13">
        <v>2018</v>
      </c>
      <c r="D621" s="14">
        <f t="shared" si="115"/>
        <v>0</v>
      </c>
      <c r="E621" s="17">
        <v>0</v>
      </c>
      <c r="F621" s="17">
        <v>0</v>
      </c>
      <c r="G621" s="17">
        <v>0</v>
      </c>
      <c r="H621" s="17">
        <v>0</v>
      </c>
      <c r="I621" s="47"/>
      <c r="J621" s="16">
        <v>100</v>
      </c>
      <c r="K621" s="16">
        <v>100</v>
      </c>
      <c r="L621" s="16">
        <v>100</v>
      </c>
    </row>
    <row r="622" spans="1:12" x14ac:dyDescent="0.25">
      <c r="A622" s="44"/>
      <c r="B622" s="44"/>
      <c r="C622" s="13">
        <v>2019</v>
      </c>
      <c r="D622" s="14">
        <f t="shared" si="115"/>
        <v>0</v>
      </c>
      <c r="E622" s="17">
        <v>0</v>
      </c>
      <c r="F622" s="17">
        <v>0</v>
      </c>
      <c r="G622" s="17">
        <v>0</v>
      </c>
      <c r="H622" s="17">
        <v>0</v>
      </c>
      <c r="I622" s="47"/>
      <c r="J622" s="16">
        <v>100</v>
      </c>
      <c r="K622" s="16">
        <v>100</v>
      </c>
      <c r="L622" s="16">
        <v>100</v>
      </c>
    </row>
    <row r="623" spans="1:12" x14ac:dyDescent="0.25">
      <c r="A623" s="44"/>
      <c r="B623" s="44"/>
      <c r="C623" s="13">
        <v>2020</v>
      </c>
      <c r="D623" s="14">
        <f t="shared" si="115"/>
        <v>0</v>
      </c>
      <c r="E623" s="17">
        <v>0</v>
      </c>
      <c r="F623" s="17">
        <v>0</v>
      </c>
      <c r="G623" s="26">
        <v>0</v>
      </c>
      <c r="H623" s="17">
        <v>0</v>
      </c>
      <c r="I623" s="47"/>
      <c r="J623" s="16">
        <v>100</v>
      </c>
      <c r="K623" s="16">
        <v>100</v>
      </c>
      <c r="L623" s="16">
        <v>100</v>
      </c>
    </row>
    <row r="624" spans="1:12" x14ac:dyDescent="0.25">
      <c r="A624" s="44"/>
      <c r="B624" s="44"/>
      <c r="C624" s="13">
        <v>2021</v>
      </c>
      <c r="D624" s="14">
        <f t="shared" si="115"/>
        <v>0</v>
      </c>
      <c r="E624" s="17">
        <v>0</v>
      </c>
      <c r="F624" s="17">
        <v>0</v>
      </c>
      <c r="G624" s="17">
        <v>0</v>
      </c>
      <c r="H624" s="17">
        <v>0</v>
      </c>
      <c r="I624" s="47"/>
      <c r="J624" s="16">
        <v>100</v>
      </c>
      <c r="K624" s="16">
        <v>100</v>
      </c>
      <c r="L624" s="16">
        <v>100</v>
      </c>
    </row>
    <row r="625" spans="1:12" x14ac:dyDescent="0.25">
      <c r="A625" s="44"/>
      <c r="B625" s="44"/>
      <c r="C625" s="13">
        <v>2022</v>
      </c>
      <c r="D625" s="14">
        <f t="shared" si="115"/>
        <v>0</v>
      </c>
      <c r="E625" s="17">
        <v>0</v>
      </c>
      <c r="F625" s="17">
        <v>0</v>
      </c>
      <c r="G625" s="17">
        <v>0</v>
      </c>
      <c r="H625" s="17">
        <v>0</v>
      </c>
      <c r="I625" s="47"/>
      <c r="J625" s="16">
        <v>100</v>
      </c>
      <c r="K625" s="16">
        <v>100</v>
      </c>
      <c r="L625" s="16">
        <v>100</v>
      </c>
    </row>
    <row r="626" spans="1:12" x14ac:dyDescent="0.25">
      <c r="A626" s="45"/>
      <c r="B626" s="45"/>
      <c r="C626" s="13">
        <v>2023</v>
      </c>
      <c r="D626" s="14"/>
      <c r="E626" s="17"/>
      <c r="F626" s="17"/>
      <c r="G626" s="17"/>
      <c r="H626" s="17"/>
      <c r="I626" s="48"/>
      <c r="J626" s="16">
        <v>100</v>
      </c>
      <c r="K626" s="16">
        <v>100</v>
      </c>
      <c r="L626" s="16">
        <v>100</v>
      </c>
    </row>
    <row r="627" spans="1:12" x14ac:dyDescent="0.25">
      <c r="A627" s="43" t="s">
        <v>147</v>
      </c>
      <c r="B627" s="43" t="s">
        <v>148</v>
      </c>
      <c r="C627" s="13" t="s">
        <v>18</v>
      </c>
      <c r="D627" s="14">
        <f>SUM(E627:H627)</f>
        <v>4220.8999999999996</v>
      </c>
      <c r="E627" s="14">
        <f>SUM(E628:E636)</f>
        <v>0</v>
      </c>
      <c r="F627" s="14">
        <f t="shared" ref="F627:H627" si="116">SUM(F628:F636)</f>
        <v>0</v>
      </c>
      <c r="G627" s="14">
        <f t="shared" si="116"/>
        <v>4220.8999999999996</v>
      </c>
      <c r="H627" s="14">
        <f t="shared" si="116"/>
        <v>0</v>
      </c>
      <c r="I627" s="15" t="s">
        <v>19</v>
      </c>
      <c r="J627" s="15" t="s">
        <v>19</v>
      </c>
      <c r="K627" s="15" t="s">
        <v>19</v>
      </c>
      <c r="L627" s="15" t="s">
        <v>19</v>
      </c>
    </row>
    <row r="628" spans="1:12" x14ac:dyDescent="0.25">
      <c r="A628" s="44"/>
      <c r="B628" s="44"/>
      <c r="C628" s="13">
        <v>2014</v>
      </c>
      <c r="D628" s="14">
        <f t="shared" ref="D628:D637" si="117">SUM(E628:H628)</f>
        <v>0</v>
      </c>
      <c r="E628" s="17">
        <v>0</v>
      </c>
      <c r="F628" s="17">
        <v>0</v>
      </c>
      <c r="G628" s="17">
        <v>0</v>
      </c>
      <c r="H628" s="17">
        <v>0</v>
      </c>
      <c r="I628" s="46" t="s">
        <v>360</v>
      </c>
      <c r="J628" s="16">
        <v>100</v>
      </c>
      <c r="K628" s="16">
        <v>100</v>
      </c>
      <c r="L628" s="16">
        <v>100</v>
      </c>
    </row>
    <row r="629" spans="1:12" x14ac:dyDescent="0.25">
      <c r="A629" s="44"/>
      <c r="B629" s="44"/>
      <c r="C629" s="13">
        <v>2015</v>
      </c>
      <c r="D629" s="14">
        <f t="shared" si="117"/>
        <v>0</v>
      </c>
      <c r="E629" s="17">
        <v>0</v>
      </c>
      <c r="F629" s="17">
        <v>0</v>
      </c>
      <c r="G629" s="17">
        <v>0</v>
      </c>
      <c r="H629" s="17">
        <v>0</v>
      </c>
      <c r="I629" s="47"/>
      <c r="J629" s="16">
        <v>100</v>
      </c>
      <c r="K629" s="16">
        <v>100</v>
      </c>
      <c r="L629" s="16">
        <v>100</v>
      </c>
    </row>
    <row r="630" spans="1:12" x14ac:dyDescent="0.25">
      <c r="A630" s="44"/>
      <c r="B630" s="44"/>
      <c r="C630" s="13">
        <v>2016</v>
      </c>
      <c r="D630" s="14">
        <f t="shared" si="117"/>
        <v>0</v>
      </c>
      <c r="E630" s="17">
        <v>0</v>
      </c>
      <c r="F630" s="17">
        <v>0</v>
      </c>
      <c r="G630" s="17">
        <v>0</v>
      </c>
      <c r="H630" s="17">
        <v>0</v>
      </c>
      <c r="I630" s="47"/>
      <c r="J630" s="16">
        <v>100</v>
      </c>
      <c r="K630" s="16">
        <v>100</v>
      </c>
      <c r="L630" s="16">
        <v>100</v>
      </c>
    </row>
    <row r="631" spans="1:12" x14ac:dyDescent="0.25">
      <c r="A631" s="44"/>
      <c r="B631" s="44"/>
      <c r="C631" s="13">
        <v>2017</v>
      </c>
      <c r="D631" s="14">
        <f t="shared" si="117"/>
        <v>0</v>
      </c>
      <c r="E631" s="17">
        <v>0</v>
      </c>
      <c r="F631" s="17">
        <v>0</v>
      </c>
      <c r="G631" s="17">
        <v>0</v>
      </c>
      <c r="H631" s="17">
        <v>0</v>
      </c>
      <c r="I631" s="47"/>
      <c r="J631" s="16">
        <v>100</v>
      </c>
      <c r="K631" s="16">
        <v>100</v>
      </c>
      <c r="L631" s="16">
        <v>100</v>
      </c>
    </row>
    <row r="632" spans="1:12" x14ac:dyDescent="0.25">
      <c r="A632" s="44"/>
      <c r="B632" s="44"/>
      <c r="C632" s="13">
        <v>2018</v>
      </c>
      <c r="D632" s="14">
        <f t="shared" si="117"/>
        <v>0</v>
      </c>
      <c r="E632" s="17">
        <v>0</v>
      </c>
      <c r="F632" s="17">
        <v>0</v>
      </c>
      <c r="G632" s="17">
        <v>0</v>
      </c>
      <c r="H632" s="17">
        <v>0</v>
      </c>
      <c r="I632" s="47"/>
      <c r="J632" s="16">
        <v>100</v>
      </c>
      <c r="K632" s="16">
        <v>100</v>
      </c>
      <c r="L632" s="16">
        <v>100</v>
      </c>
    </row>
    <row r="633" spans="1:12" x14ac:dyDescent="0.25">
      <c r="A633" s="44"/>
      <c r="B633" s="44"/>
      <c r="C633" s="13">
        <v>2019</v>
      </c>
      <c r="D633" s="14">
        <f t="shared" si="117"/>
        <v>0</v>
      </c>
      <c r="E633" s="17">
        <v>0</v>
      </c>
      <c r="F633" s="17">
        <v>0</v>
      </c>
      <c r="G633" s="17">
        <v>0</v>
      </c>
      <c r="H633" s="17">
        <v>0</v>
      </c>
      <c r="I633" s="47"/>
      <c r="J633" s="16">
        <v>100</v>
      </c>
      <c r="K633" s="16">
        <v>100</v>
      </c>
      <c r="L633" s="16">
        <v>100</v>
      </c>
    </row>
    <row r="634" spans="1:12" x14ac:dyDescent="0.25">
      <c r="A634" s="44"/>
      <c r="B634" s="44"/>
      <c r="C634" s="13">
        <v>2020</v>
      </c>
      <c r="D634" s="14">
        <f t="shared" si="117"/>
        <v>0</v>
      </c>
      <c r="E634" s="17">
        <v>0</v>
      </c>
      <c r="F634" s="17">
        <v>0</v>
      </c>
      <c r="G634" s="26">
        <v>0</v>
      </c>
      <c r="H634" s="17">
        <v>0</v>
      </c>
      <c r="I634" s="47"/>
      <c r="J634" s="16">
        <v>100</v>
      </c>
      <c r="K634" s="16">
        <v>100</v>
      </c>
      <c r="L634" s="16">
        <v>100</v>
      </c>
    </row>
    <row r="635" spans="1:12" x14ac:dyDescent="0.25">
      <c r="A635" s="44"/>
      <c r="B635" s="44"/>
      <c r="C635" s="13">
        <v>2021</v>
      </c>
      <c r="D635" s="14">
        <f t="shared" si="117"/>
        <v>0</v>
      </c>
      <c r="E635" s="17">
        <v>0</v>
      </c>
      <c r="F635" s="17">
        <v>0</v>
      </c>
      <c r="G635" s="17">
        <v>0</v>
      </c>
      <c r="H635" s="17">
        <v>0</v>
      </c>
      <c r="I635" s="47"/>
      <c r="J635" s="16">
        <v>100</v>
      </c>
      <c r="K635" s="16">
        <v>100</v>
      </c>
      <c r="L635" s="16">
        <v>100</v>
      </c>
    </row>
    <row r="636" spans="1:12" x14ac:dyDescent="0.25">
      <c r="A636" s="44"/>
      <c r="B636" s="44"/>
      <c r="C636" s="13">
        <v>2022</v>
      </c>
      <c r="D636" s="17">
        <f t="shared" si="117"/>
        <v>4220.8999999999996</v>
      </c>
      <c r="E636" s="17">
        <v>0</v>
      </c>
      <c r="F636" s="17">
        <v>0</v>
      </c>
      <c r="G636" s="17">
        <v>4220.8999999999996</v>
      </c>
      <c r="H636" s="17">
        <v>0</v>
      </c>
      <c r="I636" s="47"/>
      <c r="J636" s="16">
        <v>100</v>
      </c>
      <c r="K636" s="16">
        <v>100</v>
      </c>
      <c r="L636" s="16">
        <v>100</v>
      </c>
    </row>
    <row r="637" spans="1:12" x14ac:dyDescent="0.25">
      <c r="A637" s="45"/>
      <c r="B637" s="45"/>
      <c r="C637" s="13">
        <v>2023</v>
      </c>
      <c r="D637" s="17">
        <f t="shared" si="117"/>
        <v>4796.3</v>
      </c>
      <c r="E637" s="17"/>
      <c r="F637" s="17"/>
      <c r="G637" s="17">
        <v>4796.3</v>
      </c>
      <c r="H637" s="17">
        <v>0</v>
      </c>
      <c r="I637" s="48"/>
      <c r="J637" s="16">
        <v>100</v>
      </c>
      <c r="K637" s="16">
        <v>100</v>
      </c>
      <c r="L637" s="16">
        <v>100</v>
      </c>
    </row>
    <row r="638" spans="1:12" ht="15" customHeight="1" x14ac:dyDescent="0.25">
      <c r="A638" s="39" t="s">
        <v>149</v>
      </c>
      <c r="B638" s="39" t="s">
        <v>150</v>
      </c>
      <c r="C638" s="11" t="s">
        <v>18</v>
      </c>
      <c r="D638" s="12">
        <f>SUM(D639:D646)</f>
        <v>64654</v>
      </c>
      <c r="E638" s="12">
        <f>SUM(E639:E647)</f>
        <v>64654</v>
      </c>
      <c r="F638" s="12">
        <f t="shared" ref="F638:H638" si="118">SUM(F639:F647)</f>
        <v>0</v>
      </c>
      <c r="G638" s="12">
        <f t="shared" si="118"/>
        <v>0</v>
      </c>
      <c r="H638" s="12">
        <f t="shared" si="118"/>
        <v>0</v>
      </c>
      <c r="I638" s="39" t="s">
        <v>151</v>
      </c>
      <c r="J638" s="39" t="s">
        <v>152</v>
      </c>
      <c r="K638" s="39" t="s">
        <v>152</v>
      </c>
      <c r="L638" s="39" t="s">
        <v>152</v>
      </c>
    </row>
    <row r="639" spans="1:12" x14ac:dyDescent="0.25">
      <c r="A639" s="40"/>
      <c r="B639" s="40"/>
      <c r="C639" s="11">
        <v>2014</v>
      </c>
      <c r="D639" s="12">
        <f>SUM(E639:H639)</f>
        <v>64654</v>
      </c>
      <c r="E639" s="12">
        <f>E650</f>
        <v>64654</v>
      </c>
      <c r="F639" s="12">
        <f t="shared" ref="F639:H639" si="119">F650</f>
        <v>0</v>
      </c>
      <c r="G639" s="12">
        <f t="shared" si="119"/>
        <v>0</v>
      </c>
      <c r="H639" s="12">
        <f t="shared" si="119"/>
        <v>0</v>
      </c>
      <c r="I639" s="40"/>
      <c r="J639" s="40"/>
      <c r="K639" s="40"/>
      <c r="L639" s="40"/>
    </row>
    <row r="640" spans="1:12" x14ac:dyDescent="0.25">
      <c r="A640" s="40"/>
      <c r="B640" s="40"/>
      <c r="C640" s="11">
        <v>2015</v>
      </c>
      <c r="D640" s="12">
        <f t="shared" ref="D640:D648" si="120">SUM(E640:H640)</f>
        <v>0</v>
      </c>
      <c r="E640" s="12">
        <f t="shared" ref="E640:H648" si="121">E651</f>
        <v>0</v>
      </c>
      <c r="F640" s="12">
        <f t="shared" si="121"/>
        <v>0</v>
      </c>
      <c r="G640" s="12">
        <f t="shared" si="121"/>
        <v>0</v>
      </c>
      <c r="H640" s="12">
        <f t="shared" si="121"/>
        <v>0</v>
      </c>
      <c r="I640" s="40"/>
      <c r="J640" s="40"/>
      <c r="K640" s="40"/>
      <c r="L640" s="40"/>
    </row>
    <row r="641" spans="1:12" x14ac:dyDescent="0.25">
      <c r="A641" s="40"/>
      <c r="B641" s="40"/>
      <c r="C641" s="11">
        <v>2016</v>
      </c>
      <c r="D641" s="12">
        <f t="shared" si="120"/>
        <v>0</v>
      </c>
      <c r="E641" s="12">
        <f t="shared" si="121"/>
        <v>0</v>
      </c>
      <c r="F641" s="12">
        <f t="shared" si="121"/>
        <v>0</v>
      </c>
      <c r="G641" s="12">
        <f t="shared" si="121"/>
        <v>0</v>
      </c>
      <c r="H641" s="12">
        <f t="shared" si="121"/>
        <v>0</v>
      </c>
      <c r="I641" s="40"/>
      <c r="J641" s="40"/>
      <c r="K641" s="40"/>
      <c r="L641" s="40"/>
    </row>
    <row r="642" spans="1:12" x14ac:dyDescent="0.25">
      <c r="A642" s="40"/>
      <c r="B642" s="40"/>
      <c r="C642" s="11">
        <v>2017</v>
      </c>
      <c r="D642" s="12">
        <f t="shared" si="120"/>
        <v>0</v>
      </c>
      <c r="E642" s="12">
        <f t="shared" si="121"/>
        <v>0</v>
      </c>
      <c r="F642" s="12">
        <f t="shared" si="121"/>
        <v>0</v>
      </c>
      <c r="G642" s="12">
        <f t="shared" si="121"/>
        <v>0</v>
      </c>
      <c r="H642" s="12">
        <f t="shared" si="121"/>
        <v>0</v>
      </c>
      <c r="I642" s="40"/>
      <c r="J642" s="40"/>
      <c r="K642" s="40"/>
      <c r="L642" s="40"/>
    </row>
    <row r="643" spans="1:12" x14ac:dyDescent="0.25">
      <c r="A643" s="40"/>
      <c r="B643" s="40"/>
      <c r="C643" s="11">
        <v>2018</v>
      </c>
      <c r="D643" s="12">
        <f t="shared" si="120"/>
        <v>0</v>
      </c>
      <c r="E643" s="12">
        <f t="shared" si="121"/>
        <v>0</v>
      </c>
      <c r="F643" s="12">
        <f t="shared" si="121"/>
        <v>0</v>
      </c>
      <c r="G643" s="12">
        <f t="shared" si="121"/>
        <v>0</v>
      </c>
      <c r="H643" s="12">
        <f t="shared" si="121"/>
        <v>0</v>
      </c>
      <c r="I643" s="40"/>
      <c r="J643" s="40"/>
      <c r="K643" s="40"/>
      <c r="L643" s="40"/>
    </row>
    <row r="644" spans="1:12" x14ac:dyDescent="0.25">
      <c r="A644" s="40"/>
      <c r="B644" s="40"/>
      <c r="C644" s="11">
        <v>2019</v>
      </c>
      <c r="D644" s="12">
        <f t="shared" si="120"/>
        <v>0</v>
      </c>
      <c r="E644" s="12">
        <f t="shared" si="121"/>
        <v>0</v>
      </c>
      <c r="F644" s="12">
        <f t="shared" si="121"/>
        <v>0</v>
      </c>
      <c r="G644" s="12">
        <f t="shared" si="121"/>
        <v>0</v>
      </c>
      <c r="H644" s="12">
        <f t="shared" si="121"/>
        <v>0</v>
      </c>
      <c r="I644" s="40"/>
      <c r="J644" s="40"/>
      <c r="K644" s="40"/>
      <c r="L644" s="40"/>
    </row>
    <row r="645" spans="1:12" x14ac:dyDescent="0.25">
      <c r="A645" s="40"/>
      <c r="B645" s="40"/>
      <c r="C645" s="11">
        <v>2020</v>
      </c>
      <c r="D645" s="12">
        <f t="shared" si="120"/>
        <v>0</v>
      </c>
      <c r="E645" s="12">
        <f t="shared" si="121"/>
        <v>0</v>
      </c>
      <c r="F645" s="12">
        <f t="shared" si="121"/>
        <v>0</v>
      </c>
      <c r="G645" s="12">
        <f t="shared" si="121"/>
        <v>0</v>
      </c>
      <c r="H645" s="12">
        <f t="shared" si="121"/>
        <v>0</v>
      </c>
      <c r="I645" s="40"/>
      <c r="J645" s="40"/>
      <c r="K645" s="40"/>
      <c r="L645" s="40"/>
    </row>
    <row r="646" spans="1:12" x14ac:dyDescent="0.25">
      <c r="A646" s="40"/>
      <c r="B646" s="40"/>
      <c r="C646" s="11">
        <v>2021</v>
      </c>
      <c r="D646" s="12">
        <f t="shared" si="120"/>
        <v>0</v>
      </c>
      <c r="E646" s="12">
        <f t="shared" si="121"/>
        <v>0</v>
      </c>
      <c r="F646" s="12">
        <f t="shared" si="121"/>
        <v>0</v>
      </c>
      <c r="G646" s="12">
        <f t="shared" si="121"/>
        <v>0</v>
      </c>
      <c r="H646" s="12">
        <f t="shared" si="121"/>
        <v>0</v>
      </c>
      <c r="I646" s="40"/>
      <c r="J646" s="40"/>
      <c r="K646" s="40"/>
      <c r="L646" s="40"/>
    </row>
    <row r="647" spans="1:12" x14ac:dyDescent="0.25">
      <c r="A647" s="40"/>
      <c r="B647" s="40"/>
      <c r="C647" s="11">
        <v>2022</v>
      </c>
      <c r="D647" s="12">
        <f t="shared" si="120"/>
        <v>0</v>
      </c>
      <c r="E647" s="12">
        <f t="shared" si="121"/>
        <v>0</v>
      </c>
      <c r="F647" s="12">
        <f t="shared" si="121"/>
        <v>0</v>
      </c>
      <c r="G647" s="12">
        <f t="shared" si="121"/>
        <v>0</v>
      </c>
      <c r="H647" s="12">
        <f t="shared" si="121"/>
        <v>0</v>
      </c>
      <c r="I647" s="40"/>
      <c r="J647" s="40"/>
      <c r="K647" s="40"/>
      <c r="L647" s="40"/>
    </row>
    <row r="648" spans="1:12" x14ac:dyDescent="0.25">
      <c r="A648" s="41"/>
      <c r="B648" s="41"/>
      <c r="C648" s="11">
        <v>2023</v>
      </c>
      <c r="D648" s="12">
        <f t="shared" si="120"/>
        <v>0</v>
      </c>
      <c r="E648" s="12">
        <f t="shared" si="121"/>
        <v>0</v>
      </c>
      <c r="F648" s="12">
        <f t="shared" si="121"/>
        <v>0</v>
      </c>
      <c r="G648" s="12">
        <f t="shared" si="121"/>
        <v>0</v>
      </c>
      <c r="H648" s="12">
        <f t="shared" si="121"/>
        <v>0</v>
      </c>
      <c r="I648" s="41"/>
      <c r="J648" s="41"/>
      <c r="K648" s="41"/>
      <c r="L648" s="41"/>
    </row>
    <row r="649" spans="1:12" x14ac:dyDescent="0.25">
      <c r="A649" s="43" t="s">
        <v>153</v>
      </c>
      <c r="B649" s="43" t="s">
        <v>154</v>
      </c>
      <c r="C649" s="13" t="s">
        <v>18</v>
      </c>
      <c r="D649" s="14">
        <f>SUM(E649:H649)</f>
        <v>64654</v>
      </c>
      <c r="E649" s="14">
        <f>SUM(E650:E658)</f>
        <v>64654</v>
      </c>
      <c r="F649" s="14">
        <f t="shared" ref="F649:H649" si="122">SUM(F650:F658)</f>
        <v>0</v>
      </c>
      <c r="G649" s="14">
        <f t="shared" si="122"/>
        <v>0</v>
      </c>
      <c r="H649" s="14">
        <f t="shared" si="122"/>
        <v>0</v>
      </c>
      <c r="I649" s="15" t="s">
        <v>19</v>
      </c>
      <c r="J649" s="15" t="s">
        <v>19</v>
      </c>
      <c r="K649" s="15" t="s">
        <v>19</v>
      </c>
      <c r="L649" s="15" t="s">
        <v>19</v>
      </c>
    </row>
    <row r="650" spans="1:12" x14ac:dyDescent="0.25">
      <c r="A650" s="44"/>
      <c r="B650" s="44"/>
      <c r="C650" s="13">
        <v>2014</v>
      </c>
      <c r="D650" s="14">
        <f t="shared" ref="D650:D659" si="123">SUM(E650:H650)</f>
        <v>64654</v>
      </c>
      <c r="E650" s="17">
        <v>64654</v>
      </c>
      <c r="F650" s="17">
        <v>0</v>
      </c>
      <c r="G650" s="17">
        <v>0</v>
      </c>
      <c r="H650" s="17">
        <v>0</v>
      </c>
      <c r="I650" s="46" t="s">
        <v>361</v>
      </c>
      <c r="J650" s="16">
        <v>100</v>
      </c>
      <c r="K650" s="16">
        <v>100</v>
      </c>
      <c r="L650" s="16">
        <v>100</v>
      </c>
    </row>
    <row r="651" spans="1:12" x14ac:dyDescent="0.25">
      <c r="A651" s="44"/>
      <c r="B651" s="44"/>
      <c r="C651" s="13">
        <v>2015</v>
      </c>
      <c r="D651" s="14">
        <f t="shared" si="123"/>
        <v>0</v>
      </c>
      <c r="E651" s="17">
        <v>0</v>
      </c>
      <c r="F651" s="17">
        <v>0</v>
      </c>
      <c r="G651" s="17">
        <v>0</v>
      </c>
      <c r="H651" s="17">
        <v>0</v>
      </c>
      <c r="I651" s="47"/>
      <c r="J651" s="16">
        <v>100</v>
      </c>
      <c r="K651" s="16">
        <v>100</v>
      </c>
      <c r="L651" s="16">
        <v>100</v>
      </c>
    </row>
    <row r="652" spans="1:12" x14ac:dyDescent="0.25">
      <c r="A652" s="44"/>
      <c r="B652" s="44"/>
      <c r="C652" s="13">
        <v>2016</v>
      </c>
      <c r="D652" s="14">
        <f t="shared" si="123"/>
        <v>0</v>
      </c>
      <c r="E652" s="17">
        <v>0</v>
      </c>
      <c r="F652" s="17">
        <v>0</v>
      </c>
      <c r="G652" s="17">
        <v>0</v>
      </c>
      <c r="H652" s="17">
        <v>0</v>
      </c>
      <c r="I652" s="47"/>
      <c r="J652" s="16">
        <v>100</v>
      </c>
      <c r="K652" s="16">
        <v>100</v>
      </c>
      <c r="L652" s="16">
        <v>100</v>
      </c>
    </row>
    <row r="653" spans="1:12" x14ac:dyDescent="0.25">
      <c r="A653" s="44"/>
      <c r="B653" s="44"/>
      <c r="C653" s="13">
        <v>2017</v>
      </c>
      <c r="D653" s="14">
        <f t="shared" si="123"/>
        <v>0</v>
      </c>
      <c r="E653" s="17">
        <v>0</v>
      </c>
      <c r="F653" s="17">
        <v>0</v>
      </c>
      <c r="G653" s="17">
        <v>0</v>
      </c>
      <c r="H653" s="17">
        <v>0</v>
      </c>
      <c r="I653" s="47"/>
      <c r="J653" s="16">
        <v>100</v>
      </c>
      <c r="K653" s="16">
        <v>100</v>
      </c>
      <c r="L653" s="16">
        <v>100</v>
      </c>
    </row>
    <row r="654" spans="1:12" x14ac:dyDescent="0.25">
      <c r="A654" s="44"/>
      <c r="B654" s="44"/>
      <c r="C654" s="13">
        <v>2018</v>
      </c>
      <c r="D654" s="14">
        <f t="shared" si="123"/>
        <v>0</v>
      </c>
      <c r="E654" s="17">
        <v>0</v>
      </c>
      <c r="F654" s="17">
        <v>0</v>
      </c>
      <c r="G654" s="17">
        <v>0</v>
      </c>
      <c r="H654" s="17">
        <v>0</v>
      </c>
      <c r="I654" s="47"/>
      <c r="J654" s="16">
        <v>100</v>
      </c>
      <c r="K654" s="16">
        <v>100</v>
      </c>
      <c r="L654" s="16">
        <v>100</v>
      </c>
    </row>
    <row r="655" spans="1:12" x14ac:dyDescent="0.25">
      <c r="A655" s="44"/>
      <c r="B655" s="44"/>
      <c r="C655" s="13">
        <v>2019</v>
      </c>
      <c r="D655" s="14">
        <f t="shared" si="123"/>
        <v>0</v>
      </c>
      <c r="E655" s="17">
        <v>0</v>
      </c>
      <c r="F655" s="17">
        <v>0</v>
      </c>
      <c r="G655" s="17">
        <v>0</v>
      </c>
      <c r="H655" s="17">
        <v>0</v>
      </c>
      <c r="I655" s="47"/>
      <c r="J655" s="16">
        <v>100</v>
      </c>
      <c r="K655" s="16">
        <v>100</v>
      </c>
      <c r="L655" s="16">
        <v>100</v>
      </c>
    </row>
    <row r="656" spans="1:12" x14ac:dyDescent="0.25">
      <c r="A656" s="44"/>
      <c r="B656" s="44"/>
      <c r="C656" s="13">
        <v>2020</v>
      </c>
      <c r="D656" s="14">
        <f t="shared" si="123"/>
        <v>0</v>
      </c>
      <c r="E656" s="17">
        <v>0</v>
      </c>
      <c r="F656" s="17">
        <v>0</v>
      </c>
      <c r="G656" s="26">
        <v>0</v>
      </c>
      <c r="H656" s="17">
        <v>0</v>
      </c>
      <c r="I656" s="47"/>
      <c r="J656" s="16">
        <v>100</v>
      </c>
      <c r="K656" s="16">
        <v>100</v>
      </c>
      <c r="L656" s="16">
        <v>100</v>
      </c>
    </row>
    <row r="657" spans="1:12" x14ac:dyDescent="0.25">
      <c r="A657" s="44"/>
      <c r="B657" s="44"/>
      <c r="C657" s="13">
        <v>2021</v>
      </c>
      <c r="D657" s="14">
        <f t="shared" si="123"/>
        <v>0</v>
      </c>
      <c r="E657" s="17">
        <v>0</v>
      </c>
      <c r="F657" s="17">
        <v>0</v>
      </c>
      <c r="G657" s="17">
        <v>0</v>
      </c>
      <c r="H657" s="17">
        <v>0</v>
      </c>
      <c r="I657" s="47"/>
      <c r="J657" s="16">
        <v>100</v>
      </c>
      <c r="K657" s="16">
        <v>100</v>
      </c>
      <c r="L657" s="16">
        <v>100</v>
      </c>
    </row>
    <row r="658" spans="1:12" x14ac:dyDescent="0.25">
      <c r="A658" s="44"/>
      <c r="B658" s="44"/>
      <c r="C658" s="13">
        <v>2022</v>
      </c>
      <c r="D658" s="14">
        <f t="shared" si="123"/>
        <v>0</v>
      </c>
      <c r="E658" s="17">
        <v>0</v>
      </c>
      <c r="F658" s="17">
        <v>0</v>
      </c>
      <c r="G658" s="17">
        <v>0</v>
      </c>
      <c r="H658" s="17">
        <v>0</v>
      </c>
      <c r="I658" s="47"/>
      <c r="J658" s="16">
        <v>100</v>
      </c>
      <c r="K658" s="16">
        <v>100</v>
      </c>
      <c r="L658" s="16">
        <v>100</v>
      </c>
    </row>
    <row r="659" spans="1:12" x14ac:dyDescent="0.25">
      <c r="A659" s="45"/>
      <c r="B659" s="45"/>
      <c r="C659" s="13">
        <v>2023</v>
      </c>
      <c r="D659" s="14">
        <f t="shared" si="123"/>
        <v>0</v>
      </c>
      <c r="E659" s="17">
        <v>0</v>
      </c>
      <c r="F659" s="17">
        <v>0</v>
      </c>
      <c r="G659" s="17">
        <v>0</v>
      </c>
      <c r="H659" s="17">
        <v>0</v>
      </c>
      <c r="I659" s="48"/>
      <c r="J659" s="16">
        <v>100</v>
      </c>
      <c r="K659" s="16">
        <v>100</v>
      </c>
      <c r="L659" s="16">
        <v>100</v>
      </c>
    </row>
    <row r="660" spans="1:12" x14ac:dyDescent="0.25">
      <c r="A660" s="49" t="s">
        <v>155</v>
      </c>
      <c r="B660" s="49" t="s">
        <v>156</v>
      </c>
      <c r="C660" s="9" t="s">
        <v>18</v>
      </c>
      <c r="D660" s="10">
        <f>SUM(E660:H660)</f>
        <v>216367.8</v>
      </c>
      <c r="E660" s="10">
        <f>SUM(E661:E669)</f>
        <v>0</v>
      </c>
      <c r="F660" s="10">
        <f t="shared" ref="F660:H660" si="124">SUM(F661:F669)</f>
        <v>60</v>
      </c>
      <c r="G660" s="10">
        <f t="shared" si="124"/>
        <v>216307.8</v>
      </c>
      <c r="H660" s="10">
        <f t="shared" si="124"/>
        <v>0</v>
      </c>
      <c r="I660" s="49" t="s">
        <v>30</v>
      </c>
      <c r="J660" s="49" t="s">
        <v>30</v>
      </c>
      <c r="K660" s="49" t="s">
        <v>30</v>
      </c>
      <c r="L660" s="49" t="s">
        <v>30</v>
      </c>
    </row>
    <row r="661" spans="1:12" x14ac:dyDescent="0.25">
      <c r="A661" s="50"/>
      <c r="B661" s="50"/>
      <c r="C661" s="9">
        <v>2014</v>
      </c>
      <c r="D661" s="10">
        <f t="shared" ref="D661:H670" si="125">D672+D705</f>
        <v>23450</v>
      </c>
      <c r="E661" s="10">
        <f t="shared" si="125"/>
        <v>0</v>
      </c>
      <c r="F661" s="10">
        <f t="shared" si="125"/>
        <v>60</v>
      </c>
      <c r="G661" s="10">
        <f t="shared" si="125"/>
        <v>23390</v>
      </c>
      <c r="H661" s="10">
        <f t="shared" si="125"/>
        <v>0</v>
      </c>
      <c r="I661" s="50"/>
      <c r="J661" s="50"/>
      <c r="K661" s="50"/>
      <c r="L661" s="50"/>
    </row>
    <row r="662" spans="1:12" x14ac:dyDescent="0.25">
      <c r="A662" s="50"/>
      <c r="B662" s="50"/>
      <c r="C662" s="9">
        <v>2015</v>
      </c>
      <c r="D662" s="10">
        <f t="shared" si="125"/>
        <v>20672.3</v>
      </c>
      <c r="E662" s="10">
        <f t="shared" si="125"/>
        <v>0</v>
      </c>
      <c r="F662" s="10">
        <f t="shared" si="125"/>
        <v>0</v>
      </c>
      <c r="G662" s="10">
        <f t="shared" si="125"/>
        <v>20672.3</v>
      </c>
      <c r="H662" s="10">
        <f t="shared" si="125"/>
        <v>0</v>
      </c>
      <c r="I662" s="50"/>
      <c r="J662" s="50"/>
      <c r="K662" s="50"/>
      <c r="L662" s="50"/>
    </row>
    <row r="663" spans="1:12" x14ac:dyDescent="0.25">
      <c r="A663" s="50"/>
      <c r="B663" s="50"/>
      <c r="C663" s="9">
        <v>2016</v>
      </c>
      <c r="D663" s="10">
        <f t="shared" si="125"/>
        <v>20120.5</v>
      </c>
      <c r="E663" s="10">
        <f t="shared" si="125"/>
        <v>0</v>
      </c>
      <c r="F663" s="10">
        <f t="shared" si="125"/>
        <v>0</v>
      </c>
      <c r="G663" s="10">
        <f t="shared" si="125"/>
        <v>20120.5</v>
      </c>
      <c r="H663" s="10">
        <f t="shared" si="125"/>
        <v>0</v>
      </c>
      <c r="I663" s="50"/>
      <c r="J663" s="50"/>
      <c r="K663" s="50"/>
      <c r="L663" s="50"/>
    </row>
    <row r="664" spans="1:12" x14ac:dyDescent="0.25">
      <c r="A664" s="50"/>
      <c r="B664" s="50"/>
      <c r="C664" s="9">
        <v>2017</v>
      </c>
      <c r="D664" s="10">
        <f t="shared" si="125"/>
        <v>19325.099999999999</v>
      </c>
      <c r="E664" s="10">
        <f t="shared" si="125"/>
        <v>0</v>
      </c>
      <c r="F664" s="10">
        <f t="shared" si="125"/>
        <v>0</v>
      </c>
      <c r="G664" s="10">
        <f t="shared" si="125"/>
        <v>19325.099999999999</v>
      </c>
      <c r="H664" s="10">
        <f t="shared" si="125"/>
        <v>0</v>
      </c>
      <c r="I664" s="50"/>
      <c r="J664" s="50"/>
      <c r="K664" s="50"/>
      <c r="L664" s="50"/>
    </row>
    <row r="665" spans="1:12" x14ac:dyDescent="0.25">
      <c r="A665" s="50"/>
      <c r="B665" s="50"/>
      <c r="C665" s="9">
        <v>2018</v>
      </c>
      <c r="D665" s="10">
        <f t="shared" si="125"/>
        <v>20879.900000000001</v>
      </c>
      <c r="E665" s="10">
        <f t="shared" si="125"/>
        <v>0</v>
      </c>
      <c r="F665" s="10">
        <f t="shared" si="125"/>
        <v>0</v>
      </c>
      <c r="G665" s="10">
        <f t="shared" si="125"/>
        <v>20879.900000000001</v>
      </c>
      <c r="H665" s="10">
        <f t="shared" si="125"/>
        <v>0</v>
      </c>
      <c r="I665" s="50"/>
      <c r="J665" s="50"/>
      <c r="K665" s="50"/>
      <c r="L665" s="50"/>
    </row>
    <row r="666" spans="1:12" x14ac:dyDescent="0.25">
      <c r="A666" s="50"/>
      <c r="B666" s="50"/>
      <c r="C666" s="9">
        <v>2019</v>
      </c>
      <c r="D666" s="10">
        <f t="shared" si="125"/>
        <v>23908.9</v>
      </c>
      <c r="E666" s="10">
        <f t="shared" si="125"/>
        <v>0</v>
      </c>
      <c r="F666" s="10">
        <f t="shared" si="125"/>
        <v>0</v>
      </c>
      <c r="G666" s="10">
        <f t="shared" si="125"/>
        <v>23908.9</v>
      </c>
      <c r="H666" s="10">
        <f t="shared" si="125"/>
        <v>0</v>
      </c>
      <c r="I666" s="50"/>
      <c r="J666" s="50"/>
      <c r="K666" s="50"/>
      <c r="L666" s="50"/>
    </row>
    <row r="667" spans="1:12" x14ac:dyDescent="0.25">
      <c r="A667" s="50"/>
      <c r="B667" s="50"/>
      <c r="C667" s="9">
        <v>2020</v>
      </c>
      <c r="D667" s="10">
        <f t="shared" si="125"/>
        <v>26748</v>
      </c>
      <c r="E667" s="10">
        <f t="shared" si="125"/>
        <v>0</v>
      </c>
      <c r="F667" s="10">
        <f t="shared" si="125"/>
        <v>0</v>
      </c>
      <c r="G667" s="10">
        <f t="shared" si="125"/>
        <v>26748</v>
      </c>
      <c r="H667" s="10">
        <f t="shared" si="125"/>
        <v>0</v>
      </c>
      <c r="I667" s="50"/>
      <c r="J667" s="50"/>
      <c r="K667" s="50"/>
      <c r="L667" s="50"/>
    </row>
    <row r="668" spans="1:12" x14ac:dyDescent="0.25">
      <c r="A668" s="50"/>
      <c r="B668" s="50"/>
      <c r="C668" s="9">
        <v>2021</v>
      </c>
      <c r="D668" s="10">
        <f t="shared" si="125"/>
        <v>28892.7</v>
      </c>
      <c r="E668" s="10">
        <f t="shared" si="125"/>
        <v>0</v>
      </c>
      <c r="F668" s="10">
        <f t="shared" si="125"/>
        <v>0</v>
      </c>
      <c r="G668" s="10">
        <f t="shared" si="125"/>
        <v>28892.7</v>
      </c>
      <c r="H668" s="10">
        <f t="shared" si="125"/>
        <v>0</v>
      </c>
      <c r="I668" s="50"/>
      <c r="J668" s="50"/>
      <c r="K668" s="50"/>
      <c r="L668" s="50"/>
    </row>
    <row r="669" spans="1:12" x14ac:dyDescent="0.25">
      <c r="A669" s="50"/>
      <c r="B669" s="50"/>
      <c r="C669" s="9">
        <v>2022</v>
      </c>
      <c r="D669" s="10">
        <f t="shared" si="125"/>
        <v>32370.400000000001</v>
      </c>
      <c r="E669" s="10">
        <f t="shared" si="125"/>
        <v>0</v>
      </c>
      <c r="F669" s="10">
        <f t="shared" si="125"/>
        <v>0</v>
      </c>
      <c r="G669" s="10">
        <f t="shared" si="125"/>
        <v>32370.400000000001</v>
      </c>
      <c r="H669" s="10">
        <f t="shared" si="125"/>
        <v>0</v>
      </c>
      <c r="I669" s="50"/>
      <c r="J669" s="50"/>
      <c r="K669" s="50"/>
      <c r="L669" s="50"/>
    </row>
    <row r="670" spans="1:12" x14ac:dyDescent="0.25">
      <c r="A670" s="51"/>
      <c r="B670" s="51"/>
      <c r="C670" s="9">
        <v>2023</v>
      </c>
      <c r="D670" s="10">
        <f t="shared" si="125"/>
        <v>37626.199999999997</v>
      </c>
      <c r="E670" s="10">
        <f t="shared" si="125"/>
        <v>0</v>
      </c>
      <c r="F670" s="10">
        <f t="shared" si="125"/>
        <v>0</v>
      </c>
      <c r="G670" s="10">
        <f t="shared" si="125"/>
        <v>37626.199999999997</v>
      </c>
      <c r="H670" s="10">
        <f t="shared" si="125"/>
        <v>0</v>
      </c>
      <c r="I670" s="51"/>
      <c r="J670" s="51"/>
      <c r="K670" s="51"/>
      <c r="L670" s="51"/>
    </row>
    <row r="671" spans="1:12" ht="15" customHeight="1" x14ac:dyDescent="0.25">
      <c r="A671" s="39" t="s">
        <v>157</v>
      </c>
      <c r="B671" s="39" t="s">
        <v>362</v>
      </c>
      <c r="C671" s="11" t="s">
        <v>18</v>
      </c>
      <c r="D671" s="12">
        <f>SUM(D672:D679)</f>
        <v>125707.40000000001</v>
      </c>
      <c r="E671" s="12">
        <f>SUM(E672:E680)</f>
        <v>0</v>
      </c>
      <c r="F671" s="12">
        <f t="shared" ref="F671:H671" si="126">SUM(F672:F680)</f>
        <v>0</v>
      </c>
      <c r="G671" s="12">
        <f t="shared" si="126"/>
        <v>145609.80000000002</v>
      </c>
      <c r="H671" s="12">
        <f t="shared" si="126"/>
        <v>0</v>
      </c>
      <c r="I671" s="39" t="s">
        <v>112</v>
      </c>
      <c r="J671" s="39" t="s">
        <v>112</v>
      </c>
      <c r="K671" s="39" t="s">
        <v>112</v>
      </c>
      <c r="L671" s="39" t="s">
        <v>112</v>
      </c>
    </row>
    <row r="672" spans="1:12" x14ac:dyDescent="0.25">
      <c r="A672" s="40"/>
      <c r="B672" s="40"/>
      <c r="C672" s="11">
        <v>2014</v>
      </c>
      <c r="D672" s="12">
        <f>SUM(E672:H672)</f>
        <v>18830</v>
      </c>
      <c r="E672" s="12">
        <f t="shared" ref="E672:H681" si="127">E683+E694</f>
        <v>0</v>
      </c>
      <c r="F672" s="12">
        <f t="shared" si="127"/>
        <v>0</v>
      </c>
      <c r="G672" s="12">
        <f t="shared" si="127"/>
        <v>18830</v>
      </c>
      <c r="H672" s="12">
        <f t="shared" si="127"/>
        <v>0</v>
      </c>
      <c r="I672" s="40"/>
      <c r="J672" s="40"/>
      <c r="K672" s="40"/>
      <c r="L672" s="40"/>
    </row>
    <row r="673" spans="1:12" x14ac:dyDescent="0.25">
      <c r="A673" s="40"/>
      <c r="B673" s="40"/>
      <c r="C673" s="11">
        <v>2015</v>
      </c>
      <c r="D673" s="12">
        <f t="shared" ref="D673:D681" si="128">SUM(E673:H673)</f>
        <v>14412.3</v>
      </c>
      <c r="E673" s="12">
        <f t="shared" si="127"/>
        <v>0</v>
      </c>
      <c r="F673" s="12">
        <f t="shared" si="127"/>
        <v>0</v>
      </c>
      <c r="G673" s="12">
        <f t="shared" si="127"/>
        <v>14412.3</v>
      </c>
      <c r="H673" s="12">
        <f t="shared" si="127"/>
        <v>0</v>
      </c>
      <c r="I673" s="40"/>
      <c r="J673" s="40"/>
      <c r="K673" s="40"/>
      <c r="L673" s="40"/>
    </row>
    <row r="674" spans="1:12" x14ac:dyDescent="0.25">
      <c r="A674" s="40"/>
      <c r="B674" s="40"/>
      <c r="C674" s="11">
        <v>2016</v>
      </c>
      <c r="D674" s="12">
        <f t="shared" si="128"/>
        <v>13940.5</v>
      </c>
      <c r="E674" s="12">
        <f t="shared" si="127"/>
        <v>0</v>
      </c>
      <c r="F674" s="12">
        <f t="shared" si="127"/>
        <v>0</v>
      </c>
      <c r="G674" s="12">
        <f t="shared" si="127"/>
        <v>13940.5</v>
      </c>
      <c r="H674" s="12">
        <f t="shared" si="127"/>
        <v>0</v>
      </c>
      <c r="I674" s="40"/>
      <c r="J674" s="40"/>
      <c r="K674" s="40"/>
      <c r="L674" s="40"/>
    </row>
    <row r="675" spans="1:12" x14ac:dyDescent="0.25">
      <c r="A675" s="40"/>
      <c r="B675" s="40"/>
      <c r="C675" s="11">
        <v>2017</v>
      </c>
      <c r="D675" s="12">
        <f t="shared" si="128"/>
        <v>14275.1</v>
      </c>
      <c r="E675" s="12">
        <f t="shared" si="127"/>
        <v>0</v>
      </c>
      <c r="F675" s="12">
        <f t="shared" si="127"/>
        <v>0</v>
      </c>
      <c r="G675" s="12">
        <f t="shared" si="127"/>
        <v>14275.1</v>
      </c>
      <c r="H675" s="12">
        <f t="shared" si="127"/>
        <v>0</v>
      </c>
      <c r="I675" s="40"/>
      <c r="J675" s="40"/>
      <c r="K675" s="40"/>
      <c r="L675" s="40"/>
    </row>
    <row r="676" spans="1:12" x14ac:dyDescent="0.25">
      <c r="A676" s="40"/>
      <c r="B676" s="40"/>
      <c r="C676" s="11">
        <v>2018</v>
      </c>
      <c r="D676" s="12">
        <f t="shared" si="128"/>
        <v>14879.9</v>
      </c>
      <c r="E676" s="12">
        <f t="shared" si="127"/>
        <v>0</v>
      </c>
      <c r="F676" s="12">
        <f t="shared" si="127"/>
        <v>0</v>
      </c>
      <c r="G676" s="12">
        <f t="shared" si="127"/>
        <v>14879.9</v>
      </c>
      <c r="H676" s="12">
        <f t="shared" si="127"/>
        <v>0</v>
      </c>
      <c r="I676" s="40"/>
      <c r="J676" s="40"/>
      <c r="K676" s="40"/>
      <c r="L676" s="40"/>
    </row>
    <row r="677" spans="1:12" x14ac:dyDescent="0.25">
      <c r="A677" s="40"/>
      <c r="B677" s="40"/>
      <c r="C677" s="11">
        <v>2019</v>
      </c>
      <c r="D677" s="12">
        <f t="shared" si="128"/>
        <v>15908.900000000001</v>
      </c>
      <c r="E677" s="12">
        <f t="shared" si="127"/>
        <v>0</v>
      </c>
      <c r="F677" s="12">
        <f t="shared" si="127"/>
        <v>0</v>
      </c>
      <c r="G677" s="12">
        <f t="shared" si="127"/>
        <v>15908.900000000001</v>
      </c>
      <c r="H677" s="12">
        <f t="shared" si="127"/>
        <v>0</v>
      </c>
      <c r="I677" s="40"/>
      <c r="J677" s="40"/>
      <c r="K677" s="40"/>
      <c r="L677" s="40"/>
    </row>
    <row r="678" spans="1:12" x14ac:dyDescent="0.25">
      <c r="A678" s="40"/>
      <c r="B678" s="40"/>
      <c r="C678" s="11">
        <v>2020</v>
      </c>
      <c r="D678" s="12">
        <f t="shared" si="128"/>
        <v>15388</v>
      </c>
      <c r="E678" s="12">
        <f t="shared" si="127"/>
        <v>0</v>
      </c>
      <c r="F678" s="12">
        <f t="shared" si="127"/>
        <v>0</v>
      </c>
      <c r="G678" s="12">
        <f t="shared" si="127"/>
        <v>15388</v>
      </c>
      <c r="H678" s="12">
        <f t="shared" si="127"/>
        <v>0</v>
      </c>
      <c r="I678" s="40"/>
      <c r="J678" s="40"/>
      <c r="K678" s="40"/>
      <c r="L678" s="40"/>
    </row>
    <row r="679" spans="1:12" x14ac:dyDescent="0.25">
      <c r="A679" s="40"/>
      <c r="B679" s="40"/>
      <c r="C679" s="11">
        <v>2021</v>
      </c>
      <c r="D679" s="12">
        <f t="shared" si="128"/>
        <v>18072.7</v>
      </c>
      <c r="E679" s="12">
        <f t="shared" si="127"/>
        <v>0</v>
      </c>
      <c r="F679" s="12">
        <f t="shared" si="127"/>
        <v>0</v>
      </c>
      <c r="G679" s="12">
        <f t="shared" si="127"/>
        <v>18072.7</v>
      </c>
      <c r="H679" s="12">
        <f t="shared" si="127"/>
        <v>0</v>
      </c>
      <c r="I679" s="40"/>
      <c r="J679" s="40"/>
      <c r="K679" s="40"/>
      <c r="L679" s="40"/>
    </row>
    <row r="680" spans="1:12" x14ac:dyDescent="0.25">
      <c r="A680" s="40"/>
      <c r="B680" s="40"/>
      <c r="C680" s="11">
        <v>2022</v>
      </c>
      <c r="D680" s="12">
        <f t="shared" si="128"/>
        <v>19902.400000000001</v>
      </c>
      <c r="E680" s="12">
        <f t="shared" si="127"/>
        <v>0</v>
      </c>
      <c r="F680" s="12">
        <f t="shared" si="127"/>
        <v>0</v>
      </c>
      <c r="G680" s="12">
        <f t="shared" si="127"/>
        <v>19902.400000000001</v>
      </c>
      <c r="H680" s="12">
        <f t="shared" si="127"/>
        <v>0</v>
      </c>
      <c r="I680" s="40"/>
      <c r="J680" s="40"/>
      <c r="K680" s="40"/>
      <c r="L680" s="40"/>
    </row>
    <row r="681" spans="1:12" x14ac:dyDescent="0.25">
      <c r="A681" s="41"/>
      <c r="B681" s="41"/>
      <c r="C681" s="11">
        <v>2023</v>
      </c>
      <c r="D681" s="12">
        <f t="shared" si="128"/>
        <v>23357.200000000001</v>
      </c>
      <c r="E681" s="12">
        <f t="shared" si="127"/>
        <v>0</v>
      </c>
      <c r="F681" s="12">
        <f t="shared" si="127"/>
        <v>0</v>
      </c>
      <c r="G681" s="12">
        <f t="shared" si="127"/>
        <v>23357.200000000001</v>
      </c>
      <c r="H681" s="12">
        <f t="shared" si="127"/>
        <v>0</v>
      </c>
      <c r="I681" s="41"/>
      <c r="J681" s="41"/>
      <c r="K681" s="41"/>
      <c r="L681" s="41"/>
    </row>
    <row r="682" spans="1:12" x14ac:dyDescent="0.25">
      <c r="A682" s="43" t="s">
        <v>158</v>
      </c>
      <c r="B682" s="43" t="s">
        <v>159</v>
      </c>
      <c r="C682" s="13" t="s">
        <v>18</v>
      </c>
      <c r="D682" s="14">
        <f>SUM(E682:H682)</f>
        <v>121662.6</v>
      </c>
      <c r="E682" s="14">
        <f>SUM(E683:E690)</f>
        <v>0</v>
      </c>
      <c r="F682" s="14">
        <f>SUM(F683:F690)</f>
        <v>0</v>
      </c>
      <c r="G682" s="14">
        <f>SUM(G683:G690)</f>
        <v>121662.6</v>
      </c>
      <c r="H682" s="14">
        <f>SUM(H683:H690)</f>
        <v>0</v>
      </c>
      <c r="I682" s="15" t="s">
        <v>19</v>
      </c>
      <c r="J682" s="15" t="s">
        <v>19</v>
      </c>
      <c r="K682" s="15" t="s">
        <v>19</v>
      </c>
      <c r="L682" s="15" t="s">
        <v>19</v>
      </c>
    </row>
    <row r="683" spans="1:12" x14ac:dyDescent="0.25">
      <c r="A683" s="44"/>
      <c r="B683" s="44"/>
      <c r="C683" s="13">
        <v>2014</v>
      </c>
      <c r="D683" s="14">
        <f t="shared" ref="D683:D692" si="129">SUM(E683:H683)</f>
        <v>17158</v>
      </c>
      <c r="E683" s="17">
        <v>0</v>
      </c>
      <c r="F683" s="17">
        <v>0</v>
      </c>
      <c r="G683" s="17">
        <v>17158</v>
      </c>
      <c r="H683" s="17">
        <v>0</v>
      </c>
      <c r="I683" s="46" t="s">
        <v>160</v>
      </c>
      <c r="J683" s="16">
        <v>74</v>
      </c>
      <c r="K683" s="16">
        <v>74</v>
      </c>
      <c r="L683" s="16">
        <v>100</v>
      </c>
    </row>
    <row r="684" spans="1:12" x14ac:dyDescent="0.25">
      <c r="A684" s="44"/>
      <c r="B684" s="44"/>
      <c r="C684" s="13">
        <v>2015</v>
      </c>
      <c r="D684" s="14">
        <f t="shared" si="129"/>
        <v>14061.4</v>
      </c>
      <c r="E684" s="17">
        <v>0</v>
      </c>
      <c r="F684" s="17">
        <v>0</v>
      </c>
      <c r="G684" s="17">
        <v>14061.4</v>
      </c>
      <c r="H684" s="17">
        <v>0</v>
      </c>
      <c r="I684" s="47"/>
      <c r="J684" s="16">
        <v>78</v>
      </c>
      <c r="K684" s="16">
        <v>78</v>
      </c>
      <c r="L684" s="16">
        <v>100</v>
      </c>
    </row>
    <row r="685" spans="1:12" x14ac:dyDescent="0.25">
      <c r="A685" s="44"/>
      <c r="B685" s="44"/>
      <c r="C685" s="13">
        <v>2016</v>
      </c>
      <c r="D685" s="14">
        <f t="shared" si="129"/>
        <v>13595</v>
      </c>
      <c r="E685" s="17">
        <v>0</v>
      </c>
      <c r="F685" s="17">
        <v>0</v>
      </c>
      <c r="G685" s="17">
        <v>13595</v>
      </c>
      <c r="H685" s="17">
        <v>0</v>
      </c>
      <c r="I685" s="47"/>
      <c r="J685" s="16">
        <v>83</v>
      </c>
      <c r="K685" s="16">
        <v>83</v>
      </c>
      <c r="L685" s="16">
        <v>100</v>
      </c>
    </row>
    <row r="686" spans="1:12" x14ac:dyDescent="0.25">
      <c r="A686" s="44"/>
      <c r="B686" s="44"/>
      <c r="C686" s="13">
        <v>2017</v>
      </c>
      <c r="D686" s="14">
        <f t="shared" si="129"/>
        <v>13434.4</v>
      </c>
      <c r="E686" s="17">
        <v>0</v>
      </c>
      <c r="F686" s="17">
        <v>0</v>
      </c>
      <c r="G686" s="17">
        <v>13434.4</v>
      </c>
      <c r="H686" s="17">
        <v>0</v>
      </c>
      <c r="I686" s="47"/>
      <c r="J686" s="16">
        <v>88</v>
      </c>
      <c r="K686" s="16">
        <v>88</v>
      </c>
      <c r="L686" s="16">
        <v>100</v>
      </c>
    </row>
    <row r="687" spans="1:12" x14ac:dyDescent="0.25">
      <c r="A687" s="44"/>
      <c r="B687" s="44"/>
      <c r="C687" s="13">
        <v>2018</v>
      </c>
      <c r="D687" s="14">
        <f t="shared" si="129"/>
        <v>14566.8</v>
      </c>
      <c r="E687" s="17">
        <v>0</v>
      </c>
      <c r="F687" s="17">
        <v>0</v>
      </c>
      <c r="G687" s="17">
        <v>14566.8</v>
      </c>
      <c r="H687" s="17">
        <v>0</v>
      </c>
      <c r="I687" s="47"/>
      <c r="J687" s="16">
        <v>90</v>
      </c>
      <c r="K687" s="16">
        <v>90</v>
      </c>
      <c r="L687" s="16">
        <v>100</v>
      </c>
    </row>
    <row r="688" spans="1:12" x14ac:dyDescent="0.25">
      <c r="A688" s="44"/>
      <c r="B688" s="44"/>
      <c r="C688" s="13">
        <v>2019</v>
      </c>
      <c r="D688" s="14">
        <f t="shared" si="129"/>
        <v>15496.2</v>
      </c>
      <c r="E688" s="17">
        <v>0</v>
      </c>
      <c r="F688" s="17">
        <v>0</v>
      </c>
      <c r="G688" s="17">
        <v>15496.2</v>
      </c>
      <c r="H688" s="17">
        <v>0</v>
      </c>
      <c r="I688" s="47"/>
      <c r="J688" s="16">
        <v>92</v>
      </c>
      <c r="K688" s="16">
        <v>92</v>
      </c>
      <c r="L688" s="16">
        <v>100</v>
      </c>
    </row>
    <row r="689" spans="1:12" x14ac:dyDescent="0.25">
      <c r="A689" s="44"/>
      <c r="B689" s="44"/>
      <c r="C689" s="13">
        <v>2020</v>
      </c>
      <c r="D689" s="14">
        <f t="shared" si="129"/>
        <v>15278.1</v>
      </c>
      <c r="E689" s="17">
        <v>0</v>
      </c>
      <c r="F689" s="17">
        <v>0</v>
      </c>
      <c r="G689" s="26">
        <v>15278.1</v>
      </c>
      <c r="H689" s="17">
        <v>0</v>
      </c>
      <c r="I689" s="47"/>
      <c r="J689" s="16">
        <v>95</v>
      </c>
      <c r="K689" s="16">
        <v>95</v>
      </c>
      <c r="L689" s="16">
        <v>100</v>
      </c>
    </row>
    <row r="690" spans="1:12" x14ac:dyDescent="0.25">
      <c r="A690" s="44"/>
      <c r="B690" s="44"/>
      <c r="C690" s="13">
        <v>2021</v>
      </c>
      <c r="D690" s="14">
        <f t="shared" si="129"/>
        <v>18072.7</v>
      </c>
      <c r="E690" s="17">
        <v>0</v>
      </c>
      <c r="F690" s="17">
        <v>0</v>
      </c>
      <c r="G690" s="17">
        <v>18072.7</v>
      </c>
      <c r="H690" s="17">
        <v>0</v>
      </c>
      <c r="I690" s="47"/>
      <c r="J690" s="16">
        <v>95</v>
      </c>
      <c r="K690" s="16">
        <v>95</v>
      </c>
      <c r="L690" s="16">
        <v>100</v>
      </c>
    </row>
    <row r="691" spans="1:12" x14ac:dyDescent="0.25">
      <c r="A691" s="44"/>
      <c r="B691" s="44"/>
      <c r="C691" s="13">
        <v>2022</v>
      </c>
      <c r="D691" s="17">
        <f t="shared" si="129"/>
        <v>19664.400000000001</v>
      </c>
      <c r="E691" s="17">
        <v>0</v>
      </c>
      <c r="F691" s="17">
        <v>0</v>
      </c>
      <c r="G691" s="17">
        <v>19664.400000000001</v>
      </c>
      <c r="H691" s="17">
        <v>0</v>
      </c>
      <c r="I691" s="47"/>
      <c r="J691" s="16">
        <v>95</v>
      </c>
      <c r="K691" s="16">
        <v>95</v>
      </c>
      <c r="L691" s="16">
        <v>100</v>
      </c>
    </row>
    <row r="692" spans="1:12" x14ac:dyDescent="0.25">
      <c r="A692" s="45"/>
      <c r="B692" s="45"/>
      <c r="C692" s="13">
        <v>2023</v>
      </c>
      <c r="D692" s="17">
        <f t="shared" si="129"/>
        <v>23357.200000000001</v>
      </c>
      <c r="E692" s="17"/>
      <c r="F692" s="17"/>
      <c r="G692" s="17">
        <v>23357.200000000001</v>
      </c>
      <c r="H692" s="17"/>
      <c r="I692" s="48"/>
      <c r="J692" s="16">
        <v>97</v>
      </c>
      <c r="K692" s="16">
        <v>97</v>
      </c>
      <c r="L692" s="16">
        <v>100</v>
      </c>
    </row>
    <row r="693" spans="1:12" x14ac:dyDescent="0.25">
      <c r="A693" s="43" t="s">
        <v>161</v>
      </c>
      <c r="B693" s="43" t="s">
        <v>162</v>
      </c>
      <c r="C693" s="13" t="s">
        <v>18</v>
      </c>
      <c r="D693" s="14">
        <f>SUM(E693:H693)</f>
        <v>4044.8</v>
      </c>
      <c r="E693" s="14">
        <f>SUM(E694:E701)</f>
        <v>0</v>
      </c>
      <c r="F693" s="14">
        <f>SUM(F694:F701)</f>
        <v>0</v>
      </c>
      <c r="G693" s="14">
        <f>SUM(G694:G701)</f>
        <v>4044.8</v>
      </c>
      <c r="H693" s="14">
        <f>SUM(H694:H701)</f>
        <v>0</v>
      </c>
      <c r="I693" s="15" t="s">
        <v>19</v>
      </c>
      <c r="J693" s="15" t="s">
        <v>19</v>
      </c>
      <c r="K693" s="15" t="s">
        <v>19</v>
      </c>
      <c r="L693" s="15" t="s">
        <v>19</v>
      </c>
    </row>
    <row r="694" spans="1:12" ht="15" customHeight="1" x14ac:dyDescent="0.25">
      <c r="A694" s="44"/>
      <c r="B694" s="44"/>
      <c r="C694" s="13">
        <v>2014</v>
      </c>
      <c r="D694" s="14">
        <f t="shared" ref="D694:D703" si="130">SUM(E694:H694)</f>
        <v>1672</v>
      </c>
      <c r="E694" s="17">
        <v>0</v>
      </c>
      <c r="F694" s="17">
        <v>0</v>
      </c>
      <c r="G694" s="17">
        <v>1672</v>
      </c>
      <c r="H694" s="17">
        <v>0</v>
      </c>
      <c r="I694" s="46" t="s">
        <v>163</v>
      </c>
      <c r="J694" s="16">
        <v>100</v>
      </c>
      <c r="K694" s="16">
        <v>100</v>
      </c>
      <c r="L694" s="16">
        <v>100</v>
      </c>
    </row>
    <row r="695" spans="1:12" x14ac:dyDescent="0.25">
      <c r="A695" s="44"/>
      <c r="B695" s="44"/>
      <c r="C695" s="13">
        <v>2015</v>
      </c>
      <c r="D695" s="14">
        <f t="shared" si="130"/>
        <v>350.9</v>
      </c>
      <c r="E695" s="17">
        <v>0</v>
      </c>
      <c r="F695" s="17">
        <v>0</v>
      </c>
      <c r="G695" s="17">
        <v>350.9</v>
      </c>
      <c r="H695" s="17">
        <v>0</v>
      </c>
      <c r="I695" s="47"/>
      <c r="J695" s="16">
        <v>100</v>
      </c>
      <c r="K695" s="16">
        <v>100</v>
      </c>
      <c r="L695" s="16">
        <v>100</v>
      </c>
    </row>
    <row r="696" spans="1:12" x14ac:dyDescent="0.25">
      <c r="A696" s="44"/>
      <c r="B696" s="44"/>
      <c r="C696" s="13">
        <v>2016</v>
      </c>
      <c r="D696" s="14">
        <f t="shared" si="130"/>
        <v>345.5</v>
      </c>
      <c r="E696" s="17">
        <v>0</v>
      </c>
      <c r="F696" s="17">
        <v>0</v>
      </c>
      <c r="G696" s="17">
        <v>345.5</v>
      </c>
      <c r="H696" s="17">
        <v>0</v>
      </c>
      <c r="I696" s="47"/>
      <c r="J696" s="16">
        <v>100</v>
      </c>
      <c r="K696" s="16">
        <v>100</v>
      </c>
      <c r="L696" s="16">
        <v>100</v>
      </c>
    </row>
    <row r="697" spans="1:12" x14ac:dyDescent="0.25">
      <c r="A697" s="44"/>
      <c r="B697" s="44"/>
      <c r="C697" s="13">
        <v>2017</v>
      </c>
      <c r="D697" s="14">
        <f t="shared" si="130"/>
        <v>840.7</v>
      </c>
      <c r="E697" s="17">
        <v>0</v>
      </c>
      <c r="F697" s="17">
        <v>0</v>
      </c>
      <c r="G697" s="17">
        <v>840.7</v>
      </c>
      <c r="H697" s="17">
        <v>0</v>
      </c>
      <c r="I697" s="47"/>
      <c r="J697" s="16">
        <v>100</v>
      </c>
      <c r="K697" s="16">
        <v>100</v>
      </c>
      <c r="L697" s="16">
        <v>100</v>
      </c>
    </row>
    <row r="698" spans="1:12" x14ac:dyDescent="0.25">
      <c r="A698" s="44"/>
      <c r="B698" s="44"/>
      <c r="C698" s="13">
        <v>2018</v>
      </c>
      <c r="D698" s="14">
        <f t="shared" si="130"/>
        <v>313.10000000000002</v>
      </c>
      <c r="E698" s="17">
        <v>0</v>
      </c>
      <c r="F698" s="17">
        <v>0</v>
      </c>
      <c r="G698" s="17">
        <v>313.10000000000002</v>
      </c>
      <c r="H698" s="17">
        <v>0</v>
      </c>
      <c r="I698" s="47"/>
      <c r="J698" s="16">
        <v>100</v>
      </c>
      <c r="K698" s="16">
        <v>100</v>
      </c>
      <c r="L698" s="16">
        <v>100</v>
      </c>
    </row>
    <row r="699" spans="1:12" x14ac:dyDescent="0.25">
      <c r="A699" s="44"/>
      <c r="B699" s="44"/>
      <c r="C699" s="13">
        <v>2019</v>
      </c>
      <c r="D699" s="14">
        <f t="shared" si="130"/>
        <v>412.7</v>
      </c>
      <c r="E699" s="17">
        <v>0</v>
      </c>
      <c r="F699" s="17">
        <v>0</v>
      </c>
      <c r="G699" s="17">
        <v>412.7</v>
      </c>
      <c r="H699" s="17">
        <v>0</v>
      </c>
      <c r="I699" s="47"/>
      <c r="J699" s="16">
        <v>100</v>
      </c>
      <c r="K699" s="16">
        <v>100</v>
      </c>
      <c r="L699" s="16">
        <v>100</v>
      </c>
    </row>
    <row r="700" spans="1:12" x14ac:dyDescent="0.25">
      <c r="A700" s="44"/>
      <c r="B700" s="44"/>
      <c r="C700" s="13">
        <v>2020</v>
      </c>
      <c r="D700" s="14">
        <f t="shared" si="130"/>
        <v>109.9</v>
      </c>
      <c r="E700" s="17">
        <v>0</v>
      </c>
      <c r="F700" s="17">
        <v>0</v>
      </c>
      <c r="G700" s="26">
        <v>109.9</v>
      </c>
      <c r="H700" s="17">
        <v>0</v>
      </c>
      <c r="I700" s="47"/>
      <c r="J700" s="16">
        <v>100</v>
      </c>
      <c r="K700" s="16">
        <v>100</v>
      </c>
      <c r="L700" s="16">
        <v>100</v>
      </c>
    </row>
    <row r="701" spans="1:12" x14ac:dyDescent="0.25">
      <c r="A701" s="44"/>
      <c r="B701" s="44"/>
      <c r="C701" s="13">
        <v>2021</v>
      </c>
      <c r="D701" s="14">
        <f t="shared" si="130"/>
        <v>0</v>
      </c>
      <c r="E701" s="17">
        <v>0</v>
      </c>
      <c r="F701" s="17">
        <v>0</v>
      </c>
      <c r="G701" s="17">
        <v>0</v>
      </c>
      <c r="H701" s="17">
        <v>0</v>
      </c>
      <c r="I701" s="47"/>
      <c r="J701" s="16">
        <v>100</v>
      </c>
      <c r="K701" s="16">
        <v>100</v>
      </c>
      <c r="L701" s="16">
        <v>100</v>
      </c>
    </row>
    <row r="702" spans="1:12" x14ac:dyDescent="0.25">
      <c r="A702" s="44"/>
      <c r="B702" s="44"/>
      <c r="C702" s="13">
        <v>2022</v>
      </c>
      <c r="D702" s="17">
        <f t="shared" si="130"/>
        <v>238</v>
      </c>
      <c r="E702" s="17">
        <v>0</v>
      </c>
      <c r="F702" s="17">
        <v>0</v>
      </c>
      <c r="G702" s="17">
        <v>238</v>
      </c>
      <c r="H702" s="17">
        <v>0</v>
      </c>
      <c r="I702" s="47"/>
      <c r="J702" s="16">
        <v>100</v>
      </c>
      <c r="K702" s="16">
        <v>100</v>
      </c>
      <c r="L702" s="16">
        <v>100</v>
      </c>
    </row>
    <row r="703" spans="1:12" x14ac:dyDescent="0.25">
      <c r="A703" s="45"/>
      <c r="B703" s="45"/>
      <c r="C703" s="13">
        <v>2023</v>
      </c>
      <c r="D703" s="17">
        <f t="shared" si="130"/>
        <v>0</v>
      </c>
      <c r="E703" s="17"/>
      <c r="F703" s="17"/>
      <c r="G703" s="17">
        <v>0</v>
      </c>
      <c r="H703" s="17"/>
      <c r="I703" s="48"/>
      <c r="J703" s="16">
        <v>100</v>
      </c>
      <c r="K703" s="16">
        <v>100</v>
      </c>
      <c r="L703" s="16">
        <v>100</v>
      </c>
    </row>
    <row r="704" spans="1:12" ht="15" customHeight="1" x14ac:dyDescent="0.25">
      <c r="A704" s="39" t="s">
        <v>164</v>
      </c>
      <c r="B704" s="39" t="s">
        <v>363</v>
      </c>
      <c r="C704" s="11" t="s">
        <v>18</v>
      </c>
      <c r="D704" s="12">
        <f>SUM(D705:D712)</f>
        <v>58290</v>
      </c>
      <c r="E704" s="12">
        <f>SUM(E705:E713)</f>
        <v>0</v>
      </c>
      <c r="F704" s="12">
        <f t="shared" ref="F704:H704" si="131">SUM(F705:F713)</f>
        <v>60</v>
      </c>
      <c r="G704" s="12">
        <f t="shared" si="131"/>
        <v>70698</v>
      </c>
      <c r="H704" s="12">
        <f t="shared" si="131"/>
        <v>0</v>
      </c>
      <c r="I704" s="39" t="s">
        <v>165</v>
      </c>
      <c r="J704" s="39" t="s">
        <v>19</v>
      </c>
      <c r="K704" s="39" t="s">
        <v>19</v>
      </c>
      <c r="L704" s="39" t="s">
        <v>19</v>
      </c>
    </row>
    <row r="705" spans="1:12" x14ac:dyDescent="0.25">
      <c r="A705" s="40"/>
      <c r="B705" s="40"/>
      <c r="C705" s="11">
        <v>2014</v>
      </c>
      <c r="D705" s="12">
        <f>SUM(E705:H705)</f>
        <v>4620</v>
      </c>
      <c r="E705" s="12">
        <f>E716</f>
        <v>0</v>
      </c>
      <c r="F705" s="12">
        <f t="shared" ref="F705:H705" si="132">F716</f>
        <v>60</v>
      </c>
      <c r="G705" s="12">
        <f t="shared" si="132"/>
        <v>4560</v>
      </c>
      <c r="H705" s="12">
        <f t="shared" si="132"/>
        <v>0</v>
      </c>
      <c r="I705" s="40"/>
      <c r="J705" s="40"/>
      <c r="K705" s="40"/>
      <c r="L705" s="40"/>
    </row>
    <row r="706" spans="1:12" x14ac:dyDescent="0.25">
      <c r="A706" s="40"/>
      <c r="B706" s="40"/>
      <c r="C706" s="11">
        <v>2015</v>
      </c>
      <c r="D706" s="12">
        <f t="shared" ref="D706:D714" si="133">SUM(E706:H706)</f>
        <v>6260</v>
      </c>
      <c r="E706" s="12">
        <f t="shared" ref="E706:H714" si="134">E717</f>
        <v>0</v>
      </c>
      <c r="F706" s="12">
        <f t="shared" si="134"/>
        <v>0</v>
      </c>
      <c r="G706" s="12">
        <f t="shared" si="134"/>
        <v>6260</v>
      </c>
      <c r="H706" s="12">
        <f t="shared" si="134"/>
        <v>0</v>
      </c>
      <c r="I706" s="40"/>
      <c r="J706" s="40"/>
      <c r="K706" s="40"/>
      <c r="L706" s="40"/>
    </row>
    <row r="707" spans="1:12" x14ac:dyDescent="0.25">
      <c r="A707" s="40"/>
      <c r="B707" s="40"/>
      <c r="C707" s="11">
        <v>2016</v>
      </c>
      <c r="D707" s="12">
        <f t="shared" si="133"/>
        <v>6180</v>
      </c>
      <c r="E707" s="12">
        <f t="shared" si="134"/>
        <v>0</v>
      </c>
      <c r="F707" s="12">
        <f t="shared" si="134"/>
        <v>0</v>
      </c>
      <c r="G707" s="12">
        <f t="shared" si="134"/>
        <v>6180</v>
      </c>
      <c r="H707" s="12">
        <f t="shared" si="134"/>
        <v>0</v>
      </c>
      <c r="I707" s="40"/>
      <c r="J707" s="40"/>
      <c r="K707" s="40"/>
      <c r="L707" s="40"/>
    </row>
    <row r="708" spans="1:12" x14ac:dyDescent="0.25">
      <c r="A708" s="40"/>
      <c r="B708" s="40"/>
      <c r="C708" s="11">
        <v>2017</v>
      </c>
      <c r="D708" s="12">
        <f t="shared" si="133"/>
        <v>5050</v>
      </c>
      <c r="E708" s="12">
        <f t="shared" si="134"/>
        <v>0</v>
      </c>
      <c r="F708" s="12">
        <f t="shared" si="134"/>
        <v>0</v>
      </c>
      <c r="G708" s="12">
        <f t="shared" si="134"/>
        <v>5050</v>
      </c>
      <c r="H708" s="12">
        <f t="shared" si="134"/>
        <v>0</v>
      </c>
      <c r="I708" s="40"/>
      <c r="J708" s="40"/>
      <c r="K708" s="40"/>
      <c r="L708" s="40"/>
    </row>
    <row r="709" spans="1:12" x14ac:dyDescent="0.25">
      <c r="A709" s="40"/>
      <c r="B709" s="40"/>
      <c r="C709" s="11">
        <v>2018</v>
      </c>
      <c r="D709" s="12">
        <f t="shared" si="133"/>
        <v>6000</v>
      </c>
      <c r="E709" s="12">
        <f t="shared" si="134"/>
        <v>0</v>
      </c>
      <c r="F709" s="12">
        <f t="shared" si="134"/>
        <v>0</v>
      </c>
      <c r="G709" s="12">
        <f t="shared" si="134"/>
        <v>6000</v>
      </c>
      <c r="H709" s="12">
        <f t="shared" si="134"/>
        <v>0</v>
      </c>
      <c r="I709" s="40"/>
      <c r="J709" s="40"/>
      <c r="K709" s="40"/>
      <c r="L709" s="40"/>
    </row>
    <row r="710" spans="1:12" x14ac:dyDescent="0.25">
      <c r="A710" s="40"/>
      <c r="B710" s="40"/>
      <c r="C710" s="11">
        <v>2019</v>
      </c>
      <c r="D710" s="12">
        <f t="shared" si="133"/>
        <v>8000</v>
      </c>
      <c r="E710" s="12">
        <f t="shared" si="134"/>
        <v>0</v>
      </c>
      <c r="F710" s="12">
        <f t="shared" si="134"/>
        <v>0</v>
      </c>
      <c r="G710" s="12">
        <f t="shared" si="134"/>
        <v>8000</v>
      </c>
      <c r="H710" s="12">
        <f t="shared" si="134"/>
        <v>0</v>
      </c>
      <c r="I710" s="40"/>
      <c r="J710" s="40"/>
      <c r="K710" s="40"/>
      <c r="L710" s="40"/>
    </row>
    <row r="711" spans="1:12" x14ac:dyDescent="0.25">
      <c r="A711" s="40"/>
      <c r="B711" s="40"/>
      <c r="C711" s="11">
        <v>2020</v>
      </c>
      <c r="D711" s="12">
        <f t="shared" si="133"/>
        <v>11360</v>
      </c>
      <c r="E711" s="12">
        <f t="shared" si="134"/>
        <v>0</v>
      </c>
      <c r="F711" s="12">
        <f t="shared" si="134"/>
        <v>0</v>
      </c>
      <c r="G711" s="12">
        <f t="shared" si="134"/>
        <v>11360</v>
      </c>
      <c r="H711" s="12">
        <f t="shared" si="134"/>
        <v>0</v>
      </c>
      <c r="I711" s="40"/>
      <c r="J711" s="40"/>
      <c r="K711" s="40"/>
      <c r="L711" s="40"/>
    </row>
    <row r="712" spans="1:12" x14ac:dyDescent="0.25">
      <c r="A712" s="40"/>
      <c r="B712" s="40"/>
      <c r="C712" s="11">
        <v>2021</v>
      </c>
      <c r="D712" s="12">
        <f t="shared" si="133"/>
        <v>10820</v>
      </c>
      <c r="E712" s="12">
        <f t="shared" si="134"/>
        <v>0</v>
      </c>
      <c r="F712" s="12">
        <f t="shared" si="134"/>
        <v>0</v>
      </c>
      <c r="G712" s="12">
        <f t="shared" si="134"/>
        <v>10820</v>
      </c>
      <c r="H712" s="12">
        <f t="shared" si="134"/>
        <v>0</v>
      </c>
      <c r="I712" s="40"/>
      <c r="J712" s="40"/>
      <c r="K712" s="40"/>
      <c r="L712" s="40"/>
    </row>
    <row r="713" spans="1:12" x14ac:dyDescent="0.25">
      <c r="A713" s="40"/>
      <c r="B713" s="40"/>
      <c r="C713" s="11">
        <v>2022</v>
      </c>
      <c r="D713" s="12">
        <f t="shared" si="133"/>
        <v>12468</v>
      </c>
      <c r="E713" s="12">
        <f t="shared" si="134"/>
        <v>0</v>
      </c>
      <c r="F713" s="12">
        <f t="shared" si="134"/>
        <v>0</v>
      </c>
      <c r="G713" s="12">
        <f t="shared" si="134"/>
        <v>12468</v>
      </c>
      <c r="H713" s="12">
        <f t="shared" si="134"/>
        <v>0</v>
      </c>
      <c r="I713" s="40"/>
      <c r="J713" s="40"/>
      <c r="K713" s="40"/>
      <c r="L713" s="40"/>
    </row>
    <row r="714" spans="1:12" x14ac:dyDescent="0.25">
      <c r="A714" s="41"/>
      <c r="B714" s="41"/>
      <c r="C714" s="11">
        <v>2023</v>
      </c>
      <c r="D714" s="12">
        <f t="shared" si="133"/>
        <v>14269</v>
      </c>
      <c r="E714" s="12">
        <f t="shared" si="134"/>
        <v>0</v>
      </c>
      <c r="F714" s="12">
        <f t="shared" si="134"/>
        <v>0</v>
      </c>
      <c r="G714" s="12">
        <f t="shared" si="134"/>
        <v>14269</v>
      </c>
      <c r="H714" s="12">
        <f t="shared" si="134"/>
        <v>0</v>
      </c>
      <c r="I714" s="41"/>
      <c r="J714" s="41"/>
      <c r="K714" s="41"/>
      <c r="L714" s="41"/>
    </row>
    <row r="715" spans="1:12" x14ac:dyDescent="0.25">
      <c r="A715" s="43" t="s">
        <v>166</v>
      </c>
      <c r="B715" s="43" t="s">
        <v>167</v>
      </c>
      <c r="C715" s="13" t="s">
        <v>18</v>
      </c>
      <c r="D715" s="14">
        <f>SUM(E715:H715)</f>
        <v>58290</v>
      </c>
      <c r="E715" s="14">
        <f>SUM(E716:E723)</f>
        <v>0</v>
      </c>
      <c r="F715" s="14">
        <f>SUM(F716:F723)</f>
        <v>60</v>
      </c>
      <c r="G715" s="14">
        <f>SUM(G716:G723)</f>
        <v>58230</v>
      </c>
      <c r="H715" s="14">
        <f>SUM(H716:H723)</f>
        <v>0</v>
      </c>
      <c r="I715" s="15" t="s">
        <v>19</v>
      </c>
      <c r="J715" s="15" t="s">
        <v>19</v>
      </c>
      <c r="K715" s="15" t="s">
        <v>19</v>
      </c>
      <c r="L715" s="15" t="s">
        <v>19</v>
      </c>
    </row>
    <row r="716" spans="1:12" ht="15" customHeight="1" x14ac:dyDescent="0.25">
      <c r="A716" s="44"/>
      <c r="B716" s="44"/>
      <c r="C716" s="13">
        <v>2014</v>
      </c>
      <c r="D716" s="14">
        <f t="shared" ref="D716:D725" si="135">SUM(E716:H716)</f>
        <v>4620</v>
      </c>
      <c r="E716" s="17">
        <v>0</v>
      </c>
      <c r="F716" s="17">
        <v>60</v>
      </c>
      <c r="G716" s="17">
        <v>4560</v>
      </c>
      <c r="H716" s="17">
        <v>0</v>
      </c>
      <c r="I716" s="46" t="s">
        <v>168</v>
      </c>
      <c r="J716" s="16">
        <v>100</v>
      </c>
      <c r="K716" s="16">
        <v>100</v>
      </c>
      <c r="L716" s="16">
        <v>100</v>
      </c>
    </row>
    <row r="717" spans="1:12" x14ac:dyDescent="0.25">
      <c r="A717" s="44"/>
      <c r="B717" s="44"/>
      <c r="C717" s="13">
        <v>2015</v>
      </c>
      <c r="D717" s="14">
        <f t="shared" si="135"/>
        <v>6260</v>
      </c>
      <c r="E717" s="17">
        <v>0</v>
      </c>
      <c r="F717" s="17">
        <v>0</v>
      </c>
      <c r="G717" s="17">
        <v>6260</v>
      </c>
      <c r="H717" s="17">
        <v>0</v>
      </c>
      <c r="I717" s="47"/>
      <c r="J717" s="16">
        <v>100</v>
      </c>
      <c r="K717" s="16">
        <v>100</v>
      </c>
      <c r="L717" s="16">
        <v>100</v>
      </c>
    </row>
    <row r="718" spans="1:12" x14ac:dyDescent="0.25">
      <c r="A718" s="44"/>
      <c r="B718" s="44"/>
      <c r="C718" s="13">
        <v>2016</v>
      </c>
      <c r="D718" s="14">
        <f t="shared" si="135"/>
        <v>6180</v>
      </c>
      <c r="E718" s="17">
        <v>0</v>
      </c>
      <c r="F718" s="17">
        <v>0</v>
      </c>
      <c r="G718" s="17">
        <v>6180</v>
      </c>
      <c r="H718" s="17">
        <v>0</v>
      </c>
      <c r="I718" s="47"/>
      <c r="J718" s="16">
        <v>100</v>
      </c>
      <c r="K718" s="16">
        <v>100</v>
      </c>
      <c r="L718" s="16">
        <v>100</v>
      </c>
    </row>
    <row r="719" spans="1:12" x14ac:dyDescent="0.25">
      <c r="A719" s="44"/>
      <c r="B719" s="44"/>
      <c r="C719" s="13">
        <v>2017</v>
      </c>
      <c r="D719" s="14">
        <f t="shared" si="135"/>
        <v>5050</v>
      </c>
      <c r="E719" s="17">
        <v>0</v>
      </c>
      <c r="F719" s="17">
        <v>0</v>
      </c>
      <c r="G719" s="17">
        <v>5050</v>
      </c>
      <c r="H719" s="17">
        <v>0</v>
      </c>
      <c r="I719" s="47"/>
      <c r="J719" s="16">
        <v>100</v>
      </c>
      <c r="K719" s="16">
        <v>100</v>
      </c>
      <c r="L719" s="16">
        <v>100</v>
      </c>
    </row>
    <row r="720" spans="1:12" x14ac:dyDescent="0.25">
      <c r="A720" s="44"/>
      <c r="B720" s="44"/>
      <c r="C720" s="13">
        <v>2018</v>
      </c>
      <c r="D720" s="14">
        <f t="shared" si="135"/>
        <v>6000</v>
      </c>
      <c r="E720" s="17">
        <v>0</v>
      </c>
      <c r="F720" s="17">
        <v>0</v>
      </c>
      <c r="G720" s="17">
        <v>6000</v>
      </c>
      <c r="H720" s="17">
        <v>0</v>
      </c>
      <c r="I720" s="47"/>
      <c r="J720" s="16">
        <v>100</v>
      </c>
      <c r="K720" s="16">
        <v>100</v>
      </c>
      <c r="L720" s="16">
        <v>100</v>
      </c>
    </row>
    <row r="721" spans="1:12" x14ac:dyDescent="0.25">
      <c r="A721" s="44"/>
      <c r="B721" s="44"/>
      <c r="C721" s="13">
        <v>2019</v>
      </c>
      <c r="D721" s="14">
        <f t="shared" si="135"/>
        <v>8000</v>
      </c>
      <c r="E721" s="17">
        <v>0</v>
      </c>
      <c r="F721" s="17">
        <v>0</v>
      </c>
      <c r="G721" s="17">
        <v>8000</v>
      </c>
      <c r="H721" s="17">
        <v>0</v>
      </c>
      <c r="I721" s="47"/>
      <c r="J721" s="16">
        <v>100</v>
      </c>
      <c r="K721" s="16">
        <v>100</v>
      </c>
      <c r="L721" s="16">
        <v>100</v>
      </c>
    </row>
    <row r="722" spans="1:12" x14ac:dyDescent="0.25">
      <c r="A722" s="44"/>
      <c r="B722" s="44"/>
      <c r="C722" s="13">
        <v>2020</v>
      </c>
      <c r="D722" s="14">
        <f t="shared" si="135"/>
        <v>11360</v>
      </c>
      <c r="E722" s="17">
        <v>0</v>
      </c>
      <c r="F722" s="17">
        <v>0</v>
      </c>
      <c r="G722" s="26">
        <v>11360</v>
      </c>
      <c r="H722" s="17">
        <v>0</v>
      </c>
      <c r="I722" s="47"/>
      <c r="J722" s="16">
        <v>100</v>
      </c>
      <c r="K722" s="16">
        <v>100</v>
      </c>
      <c r="L722" s="16">
        <v>100</v>
      </c>
    </row>
    <row r="723" spans="1:12" x14ac:dyDescent="0.25">
      <c r="A723" s="44"/>
      <c r="B723" s="44"/>
      <c r="C723" s="13">
        <v>2021</v>
      </c>
      <c r="D723" s="14">
        <f t="shared" si="135"/>
        <v>10820</v>
      </c>
      <c r="E723" s="17">
        <v>0</v>
      </c>
      <c r="F723" s="17">
        <v>0</v>
      </c>
      <c r="G723" s="17">
        <v>10820</v>
      </c>
      <c r="H723" s="17">
        <v>0</v>
      </c>
      <c r="I723" s="47"/>
      <c r="J723" s="16">
        <v>100</v>
      </c>
      <c r="K723" s="16">
        <v>100</v>
      </c>
      <c r="L723" s="16">
        <v>100</v>
      </c>
    </row>
    <row r="724" spans="1:12" x14ac:dyDescent="0.25">
      <c r="A724" s="44"/>
      <c r="B724" s="44"/>
      <c r="C724" s="13">
        <v>2022</v>
      </c>
      <c r="D724" s="17">
        <f t="shared" si="135"/>
        <v>12468</v>
      </c>
      <c r="E724" s="17">
        <v>0</v>
      </c>
      <c r="F724" s="17">
        <v>0</v>
      </c>
      <c r="G724" s="17">
        <v>12468</v>
      </c>
      <c r="H724" s="17">
        <v>0</v>
      </c>
      <c r="I724" s="47"/>
      <c r="J724" s="16">
        <v>100</v>
      </c>
      <c r="K724" s="16">
        <v>100</v>
      </c>
      <c r="L724" s="16">
        <v>100</v>
      </c>
    </row>
    <row r="725" spans="1:12" x14ac:dyDescent="0.25">
      <c r="A725" s="45"/>
      <c r="B725" s="45"/>
      <c r="C725" s="13">
        <v>2023</v>
      </c>
      <c r="D725" s="17">
        <f t="shared" si="135"/>
        <v>14269</v>
      </c>
      <c r="E725" s="17"/>
      <c r="F725" s="17"/>
      <c r="G725" s="17">
        <v>14269</v>
      </c>
      <c r="H725" s="17"/>
      <c r="I725" s="48"/>
      <c r="J725" s="16">
        <v>100</v>
      </c>
      <c r="K725" s="16">
        <v>100</v>
      </c>
      <c r="L725" s="16">
        <v>100</v>
      </c>
    </row>
    <row r="726" spans="1:12" ht="15" customHeight="1" x14ac:dyDescent="0.25">
      <c r="A726" s="49" t="s">
        <v>169</v>
      </c>
      <c r="B726" s="49" t="s">
        <v>364</v>
      </c>
      <c r="C726" s="9" t="s">
        <v>18</v>
      </c>
      <c r="D726" s="10">
        <f>SUM(E726:H726)</f>
        <v>39086.1</v>
      </c>
      <c r="E726" s="10">
        <f>SUM(E727:E735)</f>
        <v>0</v>
      </c>
      <c r="F726" s="10">
        <f t="shared" ref="F726:H726" si="136">SUM(F727:F735)</f>
        <v>99.1</v>
      </c>
      <c r="G726" s="10">
        <f t="shared" si="136"/>
        <v>38987</v>
      </c>
      <c r="H726" s="10">
        <f t="shared" si="136"/>
        <v>0</v>
      </c>
      <c r="I726" s="49" t="s">
        <v>112</v>
      </c>
      <c r="J726" s="49" t="s">
        <v>112</v>
      </c>
      <c r="K726" s="49" t="s">
        <v>112</v>
      </c>
      <c r="L726" s="49" t="s">
        <v>112</v>
      </c>
    </row>
    <row r="727" spans="1:12" x14ac:dyDescent="0.25">
      <c r="A727" s="50"/>
      <c r="B727" s="50"/>
      <c r="C727" s="9">
        <v>2014</v>
      </c>
      <c r="D727" s="10">
        <f t="shared" ref="D727:H736" si="137">D738+D760</f>
        <v>3762</v>
      </c>
      <c r="E727" s="10">
        <f t="shared" si="137"/>
        <v>0</v>
      </c>
      <c r="F727" s="10">
        <f t="shared" si="137"/>
        <v>0</v>
      </c>
      <c r="G727" s="10">
        <f t="shared" si="137"/>
        <v>3762</v>
      </c>
      <c r="H727" s="10">
        <f t="shared" si="137"/>
        <v>0</v>
      </c>
      <c r="I727" s="50"/>
      <c r="J727" s="50"/>
      <c r="K727" s="50"/>
      <c r="L727" s="50"/>
    </row>
    <row r="728" spans="1:12" x14ac:dyDescent="0.25">
      <c r="A728" s="50"/>
      <c r="B728" s="50"/>
      <c r="C728" s="9">
        <v>2015</v>
      </c>
      <c r="D728" s="10">
        <f t="shared" si="137"/>
        <v>3761.8</v>
      </c>
      <c r="E728" s="10">
        <f t="shared" si="137"/>
        <v>0</v>
      </c>
      <c r="F728" s="10">
        <f t="shared" si="137"/>
        <v>0</v>
      </c>
      <c r="G728" s="10">
        <f t="shared" si="137"/>
        <v>3761.8</v>
      </c>
      <c r="H728" s="10">
        <f t="shared" si="137"/>
        <v>0</v>
      </c>
      <c r="I728" s="50"/>
      <c r="J728" s="50"/>
      <c r="K728" s="50"/>
      <c r="L728" s="50"/>
    </row>
    <row r="729" spans="1:12" x14ac:dyDescent="0.25">
      <c r="A729" s="50"/>
      <c r="B729" s="50"/>
      <c r="C729" s="9">
        <v>2016</v>
      </c>
      <c r="D729" s="10">
        <f t="shared" si="137"/>
        <v>4482.5</v>
      </c>
      <c r="E729" s="10">
        <f t="shared" si="137"/>
        <v>0</v>
      </c>
      <c r="F729" s="10">
        <f t="shared" si="137"/>
        <v>0</v>
      </c>
      <c r="G729" s="10">
        <f t="shared" si="137"/>
        <v>4482.5</v>
      </c>
      <c r="H729" s="10">
        <f t="shared" si="137"/>
        <v>0</v>
      </c>
      <c r="I729" s="50"/>
      <c r="J729" s="50"/>
      <c r="K729" s="50"/>
      <c r="L729" s="50"/>
    </row>
    <row r="730" spans="1:12" x14ac:dyDescent="0.25">
      <c r="A730" s="50"/>
      <c r="B730" s="50"/>
      <c r="C730" s="9">
        <v>2017</v>
      </c>
      <c r="D730" s="10">
        <f t="shared" si="137"/>
        <v>3950</v>
      </c>
      <c r="E730" s="10">
        <f t="shared" si="137"/>
        <v>0</v>
      </c>
      <c r="F730" s="10">
        <f t="shared" si="137"/>
        <v>0</v>
      </c>
      <c r="G730" s="10">
        <f t="shared" si="137"/>
        <v>3950</v>
      </c>
      <c r="H730" s="10">
        <f t="shared" si="137"/>
        <v>0</v>
      </c>
      <c r="I730" s="50"/>
      <c r="J730" s="50"/>
      <c r="K730" s="50"/>
      <c r="L730" s="50"/>
    </row>
    <row r="731" spans="1:12" x14ac:dyDescent="0.25">
      <c r="A731" s="50"/>
      <c r="B731" s="50"/>
      <c r="C731" s="9">
        <v>2018</v>
      </c>
      <c r="D731" s="10">
        <f t="shared" si="137"/>
        <v>5492</v>
      </c>
      <c r="E731" s="10">
        <f t="shared" si="137"/>
        <v>0</v>
      </c>
      <c r="F731" s="10">
        <f t="shared" si="137"/>
        <v>0</v>
      </c>
      <c r="G731" s="10">
        <f t="shared" si="137"/>
        <v>5492</v>
      </c>
      <c r="H731" s="10">
        <f t="shared" si="137"/>
        <v>0</v>
      </c>
      <c r="I731" s="50"/>
      <c r="J731" s="50"/>
      <c r="K731" s="50"/>
      <c r="L731" s="50"/>
    </row>
    <row r="732" spans="1:12" x14ac:dyDescent="0.25">
      <c r="A732" s="50"/>
      <c r="B732" s="50"/>
      <c r="C732" s="9">
        <v>2019</v>
      </c>
      <c r="D732" s="10">
        <f t="shared" si="137"/>
        <v>4744.6000000000004</v>
      </c>
      <c r="E732" s="10">
        <f t="shared" si="137"/>
        <v>0</v>
      </c>
      <c r="F732" s="10">
        <f t="shared" si="137"/>
        <v>0</v>
      </c>
      <c r="G732" s="10">
        <f t="shared" si="137"/>
        <v>4744.6000000000004</v>
      </c>
      <c r="H732" s="10">
        <f t="shared" si="137"/>
        <v>0</v>
      </c>
      <c r="I732" s="50"/>
      <c r="J732" s="50"/>
      <c r="K732" s="50"/>
      <c r="L732" s="50"/>
    </row>
    <row r="733" spans="1:12" x14ac:dyDescent="0.25">
      <c r="A733" s="50"/>
      <c r="B733" s="50"/>
      <c r="C733" s="9">
        <v>2020</v>
      </c>
      <c r="D733" s="10">
        <f t="shared" si="137"/>
        <v>3620.1</v>
      </c>
      <c r="E733" s="10">
        <f t="shared" si="137"/>
        <v>0</v>
      </c>
      <c r="F733" s="10">
        <f t="shared" si="137"/>
        <v>0</v>
      </c>
      <c r="G733" s="10">
        <f t="shared" si="137"/>
        <v>3620.1</v>
      </c>
      <c r="H733" s="10">
        <f t="shared" si="137"/>
        <v>0</v>
      </c>
      <c r="I733" s="50"/>
      <c r="J733" s="50"/>
      <c r="K733" s="50"/>
      <c r="L733" s="50"/>
    </row>
    <row r="734" spans="1:12" x14ac:dyDescent="0.25">
      <c r="A734" s="50"/>
      <c r="B734" s="50"/>
      <c r="C734" s="9">
        <v>2021</v>
      </c>
      <c r="D734" s="10">
        <f t="shared" si="137"/>
        <v>4395.1000000000004</v>
      </c>
      <c r="E734" s="10">
        <f t="shared" si="137"/>
        <v>0</v>
      </c>
      <c r="F734" s="10">
        <f t="shared" si="137"/>
        <v>99.1</v>
      </c>
      <c r="G734" s="10">
        <f t="shared" si="137"/>
        <v>4296</v>
      </c>
      <c r="H734" s="10">
        <f t="shared" si="137"/>
        <v>0</v>
      </c>
      <c r="I734" s="50"/>
      <c r="J734" s="50"/>
      <c r="K734" s="50"/>
      <c r="L734" s="50"/>
    </row>
    <row r="735" spans="1:12" x14ac:dyDescent="0.25">
      <c r="A735" s="50"/>
      <c r="B735" s="50"/>
      <c r="C735" s="9">
        <v>2022</v>
      </c>
      <c r="D735" s="10">
        <f t="shared" si="137"/>
        <v>4878</v>
      </c>
      <c r="E735" s="10">
        <f t="shared" si="137"/>
        <v>0</v>
      </c>
      <c r="F735" s="10">
        <f t="shared" si="137"/>
        <v>0</v>
      </c>
      <c r="G735" s="10">
        <f t="shared" si="137"/>
        <v>4878</v>
      </c>
      <c r="H735" s="10">
        <f t="shared" si="137"/>
        <v>0</v>
      </c>
      <c r="I735" s="50"/>
      <c r="J735" s="50"/>
      <c r="K735" s="50"/>
      <c r="L735" s="50"/>
    </row>
    <row r="736" spans="1:12" x14ac:dyDescent="0.25">
      <c r="A736" s="51"/>
      <c r="B736" s="51"/>
      <c r="C736" s="9">
        <v>2023</v>
      </c>
      <c r="D736" s="10">
        <f t="shared" si="137"/>
        <v>5283.5</v>
      </c>
      <c r="E736" s="10">
        <f t="shared" si="137"/>
        <v>0</v>
      </c>
      <c r="F736" s="10">
        <f t="shared" si="137"/>
        <v>0</v>
      </c>
      <c r="G736" s="10">
        <f t="shared" si="137"/>
        <v>5283.5</v>
      </c>
      <c r="H736" s="10">
        <f t="shared" si="137"/>
        <v>0</v>
      </c>
      <c r="I736" s="51"/>
      <c r="J736" s="51"/>
      <c r="K736" s="51"/>
      <c r="L736" s="51"/>
    </row>
    <row r="737" spans="1:12" x14ac:dyDescent="0.25">
      <c r="A737" s="39" t="s">
        <v>170</v>
      </c>
      <c r="B737" s="39" t="s">
        <v>171</v>
      </c>
      <c r="C737" s="11" t="s">
        <v>18</v>
      </c>
      <c r="D737" s="12">
        <f>SUM(D738:D745)</f>
        <v>33733.199999999997</v>
      </c>
      <c r="E737" s="12">
        <f>SUM(E738:E746)</f>
        <v>0</v>
      </c>
      <c r="F737" s="12">
        <f t="shared" ref="F737:H737" si="138">SUM(F738:F746)</f>
        <v>99.1</v>
      </c>
      <c r="G737" s="12">
        <f t="shared" si="138"/>
        <v>38512.1</v>
      </c>
      <c r="H737" s="12">
        <f t="shared" si="138"/>
        <v>0</v>
      </c>
      <c r="I737" s="39" t="s">
        <v>115</v>
      </c>
      <c r="J737" s="39" t="s">
        <v>115</v>
      </c>
      <c r="K737" s="39" t="s">
        <v>115</v>
      </c>
      <c r="L737" s="39" t="s">
        <v>115</v>
      </c>
    </row>
    <row r="738" spans="1:12" x14ac:dyDescent="0.25">
      <c r="A738" s="40"/>
      <c r="B738" s="40"/>
      <c r="C738" s="11">
        <v>2014</v>
      </c>
      <c r="D738" s="12">
        <f>SUM(E738:H738)</f>
        <v>3762</v>
      </c>
      <c r="E738" s="12">
        <f>E749</f>
        <v>0</v>
      </c>
      <c r="F738" s="12">
        <f t="shared" ref="F738:H738" si="139">F749</f>
        <v>0</v>
      </c>
      <c r="G738" s="12">
        <f t="shared" si="139"/>
        <v>3762</v>
      </c>
      <c r="H738" s="12">
        <f t="shared" si="139"/>
        <v>0</v>
      </c>
      <c r="I738" s="40"/>
      <c r="J738" s="40"/>
      <c r="K738" s="40"/>
      <c r="L738" s="40"/>
    </row>
    <row r="739" spans="1:12" x14ac:dyDescent="0.25">
      <c r="A739" s="40"/>
      <c r="B739" s="40"/>
      <c r="C739" s="11">
        <v>2015</v>
      </c>
      <c r="D739" s="12">
        <f t="shared" ref="D739:D747" si="140">SUM(E739:H739)</f>
        <v>3761.8</v>
      </c>
      <c r="E739" s="12">
        <f t="shared" ref="E739:H747" si="141">E750</f>
        <v>0</v>
      </c>
      <c r="F739" s="12">
        <f t="shared" si="141"/>
        <v>0</v>
      </c>
      <c r="G739" s="12">
        <f t="shared" si="141"/>
        <v>3761.8</v>
      </c>
      <c r="H739" s="12">
        <f t="shared" si="141"/>
        <v>0</v>
      </c>
      <c r="I739" s="40"/>
      <c r="J739" s="40"/>
      <c r="K739" s="40"/>
      <c r="L739" s="40"/>
    </row>
    <row r="740" spans="1:12" x14ac:dyDescent="0.25">
      <c r="A740" s="40"/>
      <c r="B740" s="40"/>
      <c r="C740" s="11">
        <v>2016</v>
      </c>
      <c r="D740" s="12">
        <f t="shared" si="140"/>
        <v>4482.5</v>
      </c>
      <c r="E740" s="12">
        <f t="shared" si="141"/>
        <v>0</v>
      </c>
      <c r="F740" s="12">
        <f t="shared" si="141"/>
        <v>0</v>
      </c>
      <c r="G740" s="12">
        <f t="shared" si="141"/>
        <v>4482.5</v>
      </c>
      <c r="H740" s="12">
        <f t="shared" si="141"/>
        <v>0</v>
      </c>
      <c r="I740" s="40"/>
      <c r="J740" s="40"/>
      <c r="K740" s="40"/>
      <c r="L740" s="40"/>
    </row>
    <row r="741" spans="1:12" x14ac:dyDescent="0.25">
      <c r="A741" s="40"/>
      <c r="B741" s="40"/>
      <c r="C741" s="11">
        <v>2017</v>
      </c>
      <c r="D741" s="12">
        <f t="shared" si="140"/>
        <v>3950</v>
      </c>
      <c r="E741" s="12">
        <f t="shared" si="141"/>
        <v>0</v>
      </c>
      <c r="F741" s="12">
        <f t="shared" si="141"/>
        <v>0</v>
      </c>
      <c r="G741" s="12">
        <f t="shared" si="141"/>
        <v>3950</v>
      </c>
      <c r="H741" s="12">
        <f t="shared" si="141"/>
        <v>0</v>
      </c>
      <c r="I741" s="40"/>
      <c r="J741" s="40"/>
      <c r="K741" s="40"/>
      <c r="L741" s="40"/>
    </row>
    <row r="742" spans="1:12" x14ac:dyDescent="0.25">
      <c r="A742" s="40"/>
      <c r="B742" s="40"/>
      <c r="C742" s="11">
        <v>2018</v>
      </c>
      <c r="D742" s="12">
        <f t="shared" si="140"/>
        <v>5104.6000000000004</v>
      </c>
      <c r="E742" s="12">
        <f t="shared" si="141"/>
        <v>0</v>
      </c>
      <c r="F742" s="12">
        <f t="shared" si="141"/>
        <v>0</v>
      </c>
      <c r="G742" s="12">
        <f t="shared" si="141"/>
        <v>5104.6000000000004</v>
      </c>
      <c r="H742" s="12">
        <f t="shared" si="141"/>
        <v>0</v>
      </c>
      <c r="I742" s="40"/>
      <c r="J742" s="40"/>
      <c r="K742" s="40"/>
      <c r="L742" s="40"/>
    </row>
    <row r="743" spans="1:12" x14ac:dyDescent="0.25">
      <c r="A743" s="40"/>
      <c r="B743" s="40"/>
      <c r="C743" s="11">
        <v>2019</v>
      </c>
      <c r="D743" s="12">
        <f t="shared" si="140"/>
        <v>4657.1000000000004</v>
      </c>
      <c r="E743" s="12">
        <f t="shared" si="141"/>
        <v>0</v>
      </c>
      <c r="F743" s="12">
        <f t="shared" si="141"/>
        <v>0</v>
      </c>
      <c r="G743" s="12">
        <f t="shared" si="141"/>
        <v>4657.1000000000004</v>
      </c>
      <c r="H743" s="12">
        <f t="shared" si="141"/>
        <v>0</v>
      </c>
      <c r="I743" s="40"/>
      <c r="J743" s="40"/>
      <c r="K743" s="40"/>
      <c r="L743" s="40"/>
    </row>
    <row r="744" spans="1:12" x14ac:dyDescent="0.25">
      <c r="A744" s="40"/>
      <c r="B744" s="40"/>
      <c r="C744" s="11">
        <v>2020</v>
      </c>
      <c r="D744" s="12">
        <f t="shared" si="140"/>
        <v>3620.1</v>
      </c>
      <c r="E744" s="12">
        <f t="shared" si="141"/>
        <v>0</v>
      </c>
      <c r="F744" s="12">
        <f t="shared" si="141"/>
        <v>0</v>
      </c>
      <c r="G744" s="12">
        <f t="shared" si="141"/>
        <v>3620.1</v>
      </c>
      <c r="H744" s="12">
        <f t="shared" si="141"/>
        <v>0</v>
      </c>
      <c r="I744" s="40"/>
      <c r="J744" s="40"/>
      <c r="K744" s="40"/>
      <c r="L744" s="40"/>
    </row>
    <row r="745" spans="1:12" x14ac:dyDescent="0.25">
      <c r="A745" s="40"/>
      <c r="B745" s="40"/>
      <c r="C745" s="11">
        <v>2021</v>
      </c>
      <c r="D745" s="12">
        <f t="shared" si="140"/>
        <v>4395.1000000000004</v>
      </c>
      <c r="E745" s="12">
        <f t="shared" si="141"/>
        <v>0</v>
      </c>
      <c r="F745" s="12">
        <f t="shared" si="141"/>
        <v>99.1</v>
      </c>
      <c r="G745" s="12">
        <f t="shared" si="141"/>
        <v>4296</v>
      </c>
      <c r="H745" s="12">
        <f t="shared" si="141"/>
        <v>0</v>
      </c>
      <c r="I745" s="40"/>
      <c r="J745" s="40"/>
      <c r="K745" s="40"/>
      <c r="L745" s="40"/>
    </row>
    <row r="746" spans="1:12" x14ac:dyDescent="0.25">
      <c r="A746" s="40"/>
      <c r="B746" s="40"/>
      <c r="C746" s="11">
        <v>2022</v>
      </c>
      <c r="D746" s="12">
        <f t="shared" si="140"/>
        <v>4878</v>
      </c>
      <c r="E746" s="12">
        <f t="shared" si="141"/>
        <v>0</v>
      </c>
      <c r="F746" s="12">
        <f t="shared" si="141"/>
        <v>0</v>
      </c>
      <c r="G746" s="12">
        <f t="shared" si="141"/>
        <v>4878</v>
      </c>
      <c r="H746" s="12">
        <f t="shared" si="141"/>
        <v>0</v>
      </c>
      <c r="I746" s="40"/>
      <c r="J746" s="40"/>
      <c r="K746" s="40"/>
      <c r="L746" s="40"/>
    </row>
    <row r="747" spans="1:12" x14ac:dyDescent="0.25">
      <c r="A747" s="41"/>
      <c r="B747" s="41"/>
      <c r="C747" s="11">
        <v>2023</v>
      </c>
      <c r="D747" s="12">
        <f t="shared" si="140"/>
        <v>5283.5</v>
      </c>
      <c r="E747" s="12">
        <f t="shared" si="141"/>
        <v>0</v>
      </c>
      <c r="F747" s="12">
        <f t="shared" si="141"/>
        <v>0</v>
      </c>
      <c r="G747" s="12">
        <f t="shared" si="141"/>
        <v>5283.5</v>
      </c>
      <c r="H747" s="12">
        <f t="shared" si="141"/>
        <v>0</v>
      </c>
      <c r="I747" s="41"/>
      <c r="J747" s="41"/>
      <c r="K747" s="41"/>
      <c r="L747" s="41"/>
    </row>
    <row r="748" spans="1:12" x14ac:dyDescent="0.25">
      <c r="A748" s="43" t="s">
        <v>172</v>
      </c>
      <c r="B748" s="43" t="s">
        <v>365</v>
      </c>
      <c r="C748" s="13" t="s">
        <v>18</v>
      </c>
      <c r="D748" s="14">
        <f>SUM(E748:H748)</f>
        <v>33733.199999999997</v>
      </c>
      <c r="E748" s="14">
        <f>SUM(E749:E756)</f>
        <v>0</v>
      </c>
      <c r="F748" s="14">
        <f>SUM(F749:F756)</f>
        <v>99.1</v>
      </c>
      <c r="G748" s="14">
        <f>SUM(G749:G756)</f>
        <v>33634.1</v>
      </c>
      <c r="H748" s="14">
        <f>SUM(H749:H759)</f>
        <v>0</v>
      </c>
      <c r="I748" s="15" t="s">
        <v>19</v>
      </c>
      <c r="J748" s="15" t="s">
        <v>19</v>
      </c>
      <c r="K748" s="15" t="s">
        <v>19</v>
      </c>
      <c r="L748" s="15" t="s">
        <v>19</v>
      </c>
    </row>
    <row r="749" spans="1:12" x14ac:dyDescent="0.25">
      <c r="A749" s="44"/>
      <c r="B749" s="44"/>
      <c r="C749" s="13">
        <v>2014</v>
      </c>
      <c r="D749" s="14">
        <f t="shared" ref="D749:D758" si="142">SUM(E749:H749)</f>
        <v>3762</v>
      </c>
      <c r="E749" s="17">
        <v>0</v>
      </c>
      <c r="F749" s="17">
        <v>0</v>
      </c>
      <c r="G749" s="17">
        <v>3762</v>
      </c>
      <c r="H749" s="17">
        <v>0</v>
      </c>
      <c r="I749" s="46" t="s">
        <v>173</v>
      </c>
      <c r="J749" s="29" t="s">
        <v>174</v>
      </c>
      <c r="K749" s="29" t="s">
        <v>174</v>
      </c>
      <c r="L749" s="16">
        <v>100</v>
      </c>
    </row>
    <row r="750" spans="1:12" x14ac:dyDescent="0.25">
      <c r="A750" s="44"/>
      <c r="B750" s="44"/>
      <c r="C750" s="13">
        <v>2015</v>
      </c>
      <c r="D750" s="14">
        <f t="shared" si="142"/>
        <v>3761.8</v>
      </c>
      <c r="E750" s="17">
        <v>0</v>
      </c>
      <c r="F750" s="17">
        <v>0</v>
      </c>
      <c r="G750" s="17">
        <v>3761.8</v>
      </c>
      <c r="H750" s="17">
        <v>0</v>
      </c>
      <c r="I750" s="47"/>
      <c r="J750" s="29" t="s">
        <v>174</v>
      </c>
      <c r="K750" s="29" t="s">
        <v>174</v>
      </c>
      <c r="L750" s="16">
        <v>100</v>
      </c>
    </row>
    <row r="751" spans="1:12" x14ac:dyDescent="0.25">
      <c r="A751" s="44"/>
      <c r="B751" s="44"/>
      <c r="C751" s="13">
        <v>2016</v>
      </c>
      <c r="D751" s="14">
        <f t="shared" si="142"/>
        <v>4482.5</v>
      </c>
      <c r="E751" s="17">
        <v>0</v>
      </c>
      <c r="F751" s="17">
        <v>0</v>
      </c>
      <c r="G751" s="17">
        <v>4482.5</v>
      </c>
      <c r="H751" s="17">
        <v>0</v>
      </c>
      <c r="I751" s="47"/>
      <c r="J751" s="29" t="s">
        <v>174</v>
      </c>
      <c r="K751" s="29" t="s">
        <v>174</v>
      </c>
      <c r="L751" s="16">
        <v>100</v>
      </c>
    </row>
    <row r="752" spans="1:12" x14ac:dyDescent="0.25">
      <c r="A752" s="44"/>
      <c r="B752" s="44"/>
      <c r="C752" s="13">
        <v>2017</v>
      </c>
      <c r="D752" s="14">
        <f t="shared" si="142"/>
        <v>3950</v>
      </c>
      <c r="E752" s="17">
        <v>0</v>
      </c>
      <c r="F752" s="17">
        <v>0</v>
      </c>
      <c r="G752" s="17">
        <v>3950</v>
      </c>
      <c r="H752" s="17">
        <v>0</v>
      </c>
      <c r="I752" s="47"/>
      <c r="J752" s="29" t="s">
        <v>174</v>
      </c>
      <c r="K752" s="29" t="s">
        <v>174</v>
      </c>
      <c r="L752" s="16">
        <v>100</v>
      </c>
    </row>
    <row r="753" spans="1:12" x14ac:dyDescent="0.25">
      <c r="A753" s="44"/>
      <c r="B753" s="44"/>
      <c r="C753" s="13">
        <v>2018</v>
      </c>
      <c r="D753" s="14">
        <f t="shared" si="142"/>
        <v>5104.6000000000004</v>
      </c>
      <c r="E753" s="17">
        <v>0</v>
      </c>
      <c r="F753" s="17">
        <v>0</v>
      </c>
      <c r="G753" s="17">
        <v>5104.6000000000004</v>
      </c>
      <c r="H753" s="17">
        <v>0</v>
      </c>
      <c r="I753" s="47"/>
      <c r="J753" s="29" t="s">
        <v>174</v>
      </c>
      <c r="K753" s="29" t="s">
        <v>174</v>
      </c>
      <c r="L753" s="16">
        <v>100</v>
      </c>
    </row>
    <row r="754" spans="1:12" x14ac:dyDescent="0.25">
      <c r="A754" s="44"/>
      <c r="B754" s="44"/>
      <c r="C754" s="13">
        <v>2019</v>
      </c>
      <c r="D754" s="14">
        <f t="shared" si="142"/>
        <v>4657.1000000000004</v>
      </c>
      <c r="E754" s="17">
        <v>0</v>
      </c>
      <c r="F754" s="17">
        <v>0</v>
      </c>
      <c r="G754" s="17">
        <v>4657.1000000000004</v>
      </c>
      <c r="H754" s="17">
        <v>0</v>
      </c>
      <c r="I754" s="47"/>
      <c r="J754" s="29" t="s">
        <v>174</v>
      </c>
      <c r="K754" s="29" t="s">
        <v>174</v>
      </c>
      <c r="L754" s="16">
        <v>100</v>
      </c>
    </row>
    <row r="755" spans="1:12" x14ac:dyDescent="0.25">
      <c r="A755" s="44"/>
      <c r="B755" s="44"/>
      <c r="C755" s="13">
        <v>2020</v>
      </c>
      <c r="D755" s="14">
        <f t="shared" si="142"/>
        <v>3620.1</v>
      </c>
      <c r="E755" s="17">
        <v>0</v>
      </c>
      <c r="F755" s="17">
        <v>0</v>
      </c>
      <c r="G755" s="17">
        <v>3620.1</v>
      </c>
      <c r="H755" s="17">
        <v>0</v>
      </c>
      <c r="I755" s="47"/>
      <c r="J755" s="29" t="s">
        <v>174</v>
      </c>
      <c r="K755" s="29" t="s">
        <v>174</v>
      </c>
      <c r="L755" s="16">
        <v>100</v>
      </c>
    </row>
    <row r="756" spans="1:12" x14ac:dyDescent="0.25">
      <c r="A756" s="44"/>
      <c r="B756" s="44"/>
      <c r="C756" s="13">
        <v>2021</v>
      </c>
      <c r="D756" s="14">
        <f t="shared" si="142"/>
        <v>4395.1000000000004</v>
      </c>
      <c r="E756" s="17">
        <v>0</v>
      </c>
      <c r="F756" s="17">
        <v>99.1</v>
      </c>
      <c r="G756" s="17">
        <v>4296</v>
      </c>
      <c r="H756" s="17">
        <v>0</v>
      </c>
      <c r="I756" s="47"/>
      <c r="J756" s="29" t="s">
        <v>174</v>
      </c>
      <c r="K756" s="29" t="s">
        <v>174</v>
      </c>
      <c r="L756" s="16">
        <v>100</v>
      </c>
    </row>
    <row r="757" spans="1:12" x14ac:dyDescent="0.25">
      <c r="A757" s="44"/>
      <c r="B757" s="44"/>
      <c r="C757" s="13">
        <v>2022</v>
      </c>
      <c r="D757" s="17">
        <f t="shared" si="142"/>
        <v>4878</v>
      </c>
      <c r="E757" s="17">
        <v>0</v>
      </c>
      <c r="F757" s="17">
        <v>0</v>
      </c>
      <c r="G757" s="17">
        <v>4878</v>
      </c>
      <c r="H757" s="17">
        <v>0</v>
      </c>
      <c r="I757" s="47"/>
      <c r="J757" s="29" t="s">
        <v>174</v>
      </c>
      <c r="K757" s="29" t="s">
        <v>174</v>
      </c>
      <c r="L757" s="16">
        <v>100</v>
      </c>
    </row>
    <row r="758" spans="1:12" x14ac:dyDescent="0.25">
      <c r="A758" s="45"/>
      <c r="B758" s="45"/>
      <c r="C758" s="13">
        <v>2023</v>
      </c>
      <c r="D758" s="17">
        <f t="shared" si="142"/>
        <v>5283.5</v>
      </c>
      <c r="E758" s="17"/>
      <c r="F758" s="17"/>
      <c r="G758" s="17">
        <v>5283.5</v>
      </c>
      <c r="H758" s="17"/>
      <c r="I758" s="48"/>
      <c r="J758" s="29" t="s">
        <v>174</v>
      </c>
      <c r="K758" s="29" t="s">
        <v>174</v>
      </c>
      <c r="L758" s="16">
        <v>100</v>
      </c>
    </row>
    <row r="759" spans="1:12" x14ac:dyDescent="0.25">
      <c r="A759" s="39" t="s">
        <v>175</v>
      </c>
      <c r="B759" s="39" t="s">
        <v>176</v>
      </c>
      <c r="C759" s="11" t="s">
        <v>18</v>
      </c>
      <c r="D759" s="12">
        <f>SUM(D760:D767)</f>
        <v>474.9</v>
      </c>
      <c r="E759" s="12">
        <f>SUM(E760:E768)</f>
        <v>0</v>
      </c>
      <c r="F759" s="12">
        <f t="shared" ref="F759:H759" si="143">SUM(F760:F768)</f>
        <v>0</v>
      </c>
      <c r="G759" s="12">
        <f t="shared" si="143"/>
        <v>474.9</v>
      </c>
      <c r="H759" s="12">
        <f t="shared" si="143"/>
        <v>0</v>
      </c>
      <c r="I759" s="39" t="s">
        <v>151</v>
      </c>
      <c r="J759" s="39" t="s">
        <v>151</v>
      </c>
      <c r="K759" s="39" t="s">
        <v>151</v>
      </c>
      <c r="L759" s="39" t="s">
        <v>151</v>
      </c>
    </row>
    <row r="760" spans="1:12" x14ac:dyDescent="0.25">
      <c r="A760" s="40"/>
      <c r="B760" s="40"/>
      <c r="C760" s="11">
        <v>2014</v>
      </c>
      <c r="D760" s="12">
        <f>SUM(E760:H760)</f>
        <v>0</v>
      </c>
      <c r="E760" s="12">
        <f>E771</f>
        <v>0</v>
      </c>
      <c r="F760" s="12">
        <f t="shared" ref="F760:H760" si="144">F771</f>
        <v>0</v>
      </c>
      <c r="G760" s="12">
        <f t="shared" si="144"/>
        <v>0</v>
      </c>
      <c r="H760" s="12">
        <f t="shared" si="144"/>
        <v>0</v>
      </c>
      <c r="I760" s="40"/>
      <c r="J760" s="40"/>
      <c r="K760" s="40"/>
      <c r="L760" s="40"/>
    </row>
    <row r="761" spans="1:12" x14ac:dyDescent="0.25">
      <c r="A761" s="40"/>
      <c r="B761" s="40"/>
      <c r="C761" s="11">
        <v>2015</v>
      </c>
      <c r="D761" s="12">
        <f t="shared" ref="D761:D769" si="145">SUM(E761:H761)</f>
        <v>0</v>
      </c>
      <c r="E761" s="12">
        <f t="shared" ref="E761:H769" si="146">E772</f>
        <v>0</v>
      </c>
      <c r="F761" s="12">
        <f t="shared" si="146"/>
        <v>0</v>
      </c>
      <c r="G761" s="12">
        <f t="shared" si="146"/>
        <v>0</v>
      </c>
      <c r="H761" s="12">
        <f t="shared" si="146"/>
        <v>0</v>
      </c>
      <c r="I761" s="40"/>
      <c r="J761" s="40"/>
      <c r="K761" s="40"/>
      <c r="L761" s="40"/>
    </row>
    <row r="762" spans="1:12" x14ac:dyDescent="0.25">
      <c r="A762" s="40"/>
      <c r="B762" s="40"/>
      <c r="C762" s="11">
        <v>2016</v>
      </c>
      <c r="D762" s="12">
        <f t="shared" si="145"/>
        <v>0</v>
      </c>
      <c r="E762" s="12">
        <f t="shared" si="146"/>
        <v>0</v>
      </c>
      <c r="F762" s="12">
        <f t="shared" si="146"/>
        <v>0</v>
      </c>
      <c r="G762" s="12">
        <f t="shared" si="146"/>
        <v>0</v>
      </c>
      <c r="H762" s="12">
        <f t="shared" si="146"/>
        <v>0</v>
      </c>
      <c r="I762" s="40"/>
      <c r="J762" s="40"/>
      <c r="K762" s="40"/>
      <c r="L762" s="40"/>
    </row>
    <row r="763" spans="1:12" x14ac:dyDescent="0.25">
      <c r="A763" s="40"/>
      <c r="B763" s="40"/>
      <c r="C763" s="11">
        <v>2017</v>
      </c>
      <c r="D763" s="12">
        <f t="shared" si="145"/>
        <v>0</v>
      </c>
      <c r="E763" s="12">
        <f t="shared" si="146"/>
        <v>0</v>
      </c>
      <c r="F763" s="12">
        <f t="shared" si="146"/>
        <v>0</v>
      </c>
      <c r="G763" s="12">
        <f t="shared" si="146"/>
        <v>0</v>
      </c>
      <c r="H763" s="12">
        <f t="shared" si="146"/>
        <v>0</v>
      </c>
      <c r="I763" s="40"/>
      <c r="J763" s="40"/>
      <c r="K763" s="40"/>
      <c r="L763" s="40"/>
    </row>
    <row r="764" spans="1:12" x14ac:dyDescent="0.25">
      <c r="A764" s="40"/>
      <c r="B764" s="40"/>
      <c r="C764" s="11">
        <v>2018</v>
      </c>
      <c r="D764" s="12">
        <f t="shared" si="145"/>
        <v>387.4</v>
      </c>
      <c r="E764" s="12">
        <f t="shared" si="146"/>
        <v>0</v>
      </c>
      <c r="F764" s="12">
        <f t="shared" si="146"/>
        <v>0</v>
      </c>
      <c r="G764" s="12">
        <f t="shared" si="146"/>
        <v>387.4</v>
      </c>
      <c r="H764" s="12">
        <f t="shared" si="146"/>
        <v>0</v>
      </c>
      <c r="I764" s="40"/>
      <c r="J764" s="40"/>
      <c r="K764" s="40"/>
      <c r="L764" s="40"/>
    </row>
    <row r="765" spans="1:12" x14ac:dyDescent="0.25">
      <c r="A765" s="40"/>
      <c r="B765" s="40"/>
      <c r="C765" s="11">
        <v>2019</v>
      </c>
      <c r="D765" s="12">
        <f t="shared" si="145"/>
        <v>87.5</v>
      </c>
      <c r="E765" s="12">
        <f t="shared" si="146"/>
        <v>0</v>
      </c>
      <c r="F765" s="12">
        <f t="shared" si="146"/>
        <v>0</v>
      </c>
      <c r="G765" s="12">
        <f t="shared" si="146"/>
        <v>87.5</v>
      </c>
      <c r="H765" s="12">
        <f t="shared" si="146"/>
        <v>0</v>
      </c>
      <c r="I765" s="40"/>
      <c r="J765" s="40"/>
      <c r="K765" s="40"/>
      <c r="L765" s="40"/>
    </row>
    <row r="766" spans="1:12" x14ac:dyDescent="0.25">
      <c r="A766" s="40"/>
      <c r="B766" s="40"/>
      <c r="C766" s="11">
        <v>2020</v>
      </c>
      <c r="D766" s="12">
        <f t="shared" si="145"/>
        <v>0</v>
      </c>
      <c r="E766" s="12">
        <f t="shared" si="146"/>
        <v>0</v>
      </c>
      <c r="F766" s="12">
        <f t="shared" si="146"/>
        <v>0</v>
      </c>
      <c r="G766" s="12">
        <f t="shared" si="146"/>
        <v>0</v>
      </c>
      <c r="H766" s="12">
        <f t="shared" si="146"/>
        <v>0</v>
      </c>
      <c r="I766" s="40"/>
      <c r="J766" s="40"/>
      <c r="K766" s="40"/>
      <c r="L766" s="40"/>
    </row>
    <row r="767" spans="1:12" x14ac:dyDescent="0.25">
      <c r="A767" s="40"/>
      <c r="B767" s="40"/>
      <c r="C767" s="11">
        <v>2021</v>
      </c>
      <c r="D767" s="12">
        <f t="shared" si="145"/>
        <v>0</v>
      </c>
      <c r="E767" s="12">
        <f t="shared" si="146"/>
        <v>0</v>
      </c>
      <c r="F767" s="12">
        <f t="shared" si="146"/>
        <v>0</v>
      </c>
      <c r="G767" s="12">
        <f t="shared" si="146"/>
        <v>0</v>
      </c>
      <c r="H767" s="12">
        <f t="shared" si="146"/>
        <v>0</v>
      </c>
      <c r="I767" s="40"/>
      <c r="J767" s="40"/>
      <c r="K767" s="40"/>
      <c r="L767" s="40"/>
    </row>
    <row r="768" spans="1:12" x14ac:dyDescent="0.25">
      <c r="A768" s="40"/>
      <c r="B768" s="40"/>
      <c r="C768" s="11">
        <v>2022</v>
      </c>
      <c r="D768" s="12">
        <f t="shared" si="145"/>
        <v>0</v>
      </c>
      <c r="E768" s="12">
        <f t="shared" si="146"/>
        <v>0</v>
      </c>
      <c r="F768" s="12">
        <f t="shared" si="146"/>
        <v>0</v>
      </c>
      <c r="G768" s="12">
        <f t="shared" si="146"/>
        <v>0</v>
      </c>
      <c r="H768" s="12">
        <f t="shared" si="146"/>
        <v>0</v>
      </c>
      <c r="I768" s="40"/>
      <c r="J768" s="40"/>
      <c r="K768" s="40"/>
      <c r="L768" s="40"/>
    </row>
    <row r="769" spans="1:12" x14ac:dyDescent="0.25">
      <c r="A769" s="41"/>
      <c r="B769" s="41"/>
      <c r="C769" s="11">
        <v>2023</v>
      </c>
      <c r="D769" s="12">
        <f t="shared" si="145"/>
        <v>0</v>
      </c>
      <c r="E769" s="12">
        <f t="shared" si="146"/>
        <v>0</v>
      </c>
      <c r="F769" s="12">
        <f t="shared" si="146"/>
        <v>0</v>
      </c>
      <c r="G769" s="12">
        <f t="shared" si="146"/>
        <v>0</v>
      </c>
      <c r="H769" s="12">
        <f t="shared" si="146"/>
        <v>0</v>
      </c>
      <c r="I769" s="41"/>
      <c r="J769" s="41"/>
      <c r="K769" s="41"/>
      <c r="L769" s="41"/>
    </row>
    <row r="770" spans="1:12" x14ac:dyDescent="0.25">
      <c r="A770" s="43" t="s">
        <v>177</v>
      </c>
      <c r="B770" s="43" t="s">
        <v>366</v>
      </c>
      <c r="C770" s="13" t="s">
        <v>18</v>
      </c>
      <c r="D770" s="14">
        <f>SUM(E770:H770)</f>
        <v>474.9</v>
      </c>
      <c r="E770" s="14">
        <f>SUM(E771:E778)</f>
        <v>0</v>
      </c>
      <c r="F770" s="14">
        <f>SUM(F771:F778)</f>
        <v>0</v>
      </c>
      <c r="G770" s="14">
        <f>SUM(G771:G778)</f>
        <v>474.9</v>
      </c>
      <c r="H770" s="14">
        <f>SUM(H771:H778)</f>
        <v>0</v>
      </c>
      <c r="I770" s="15" t="s">
        <v>19</v>
      </c>
      <c r="J770" s="15" t="s">
        <v>19</v>
      </c>
      <c r="K770" s="15" t="s">
        <v>19</v>
      </c>
      <c r="L770" s="15" t="s">
        <v>19</v>
      </c>
    </row>
    <row r="771" spans="1:12" ht="15" customHeight="1" x14ac:dyDescent="0.25">
      <c r="A771" s="44"/>
      <c r="B771" s="44"/>
      <c r="C771" s="13">
        <v>2014</v>
      </c>
      <c r="D771" s="14">
        <f t="shared" ref="D771:D780" si="147">SUM(E771:H771)</f>
        <v>0</v>
      </c>
      <c r="E771" s="17">
        <v>0</v>
      </c>
      <c r="F771" s="17">
        <v>0</v>
      </c>
      <c r="G771" s="17">
        <v>0</v>
      </c>
      <c r="H771" s="17">
        <v>0</v>
      </c>
      <c r="I771" s="46" t="s">
        <v>178</v>
      </c>
      <c r="J771" s="16" t="s">
        <v>179</v>
      </c>
      <c r="K771" s="16" t="s">
        <v>180</v>
      </c>
      <c r="L771" s="16">
        <v>100</v>
      </c>
    </row>
    <row r="772" spans="1:12" ht="18" customHeight="1" x14ac:dyDescent="0.25">
      <c r="A772" s="44"/>
      <c r="B772" s="44"/>
      <c r="C772" s="13">
        <v>2015</v>
      </c>
      <c r="D772" s="14">
        <f t="shared" si="147"/>
        <v>0</v>
      </c>
      <c r="E772" s="17">
        <v>0</v>
      </c>
      <c r="F772" s="17">
        <v>0</v>
      </c>
      <c r="G772" s="17">
        <v>0</v>
      </c>
      <c r="H772" s="17">
        <v>0</v>
      </c>
      <c r="I772" s="47"/>
      <c r="J772" s="16" t="s">
        <v>179</v>
      </c>
      <c r="K772" s="16" t="s">
        <v>179</v>
      </c>
      <c r="L772" s="16">
        <v>100</v>
      </c>
    </row>
    <row r="773" spans="1:12" ht="18" customHeight="1" x14ac:dyDescent="0.25">
      <c r="A773" s="44"/>
      <c r="B773" s="44"/>
      <c r="C773" s="13">
        <v>2016</v>
      </c>
      <c r="D773" s="14">
        <f t="shared" si="147"/>
        <v>0</v>
      </c>
      <c r="E773" s="17">
        <v>0</v>
      </c>
      <c r="F773" s="17">
        <v>0</v>
      </c>
      <c r="G773" s="17">
        <v>0</v>
      </c>
      <c r="H773" s="17">
        <v>0</v>
      </c>
      <c r="I773" s="47"/>
      <c r="J773" s="16" t="s">
        <v>179</v>
      </c>
      <c r="K773" s="16" t="s">
        <v>179</v>
      </c>
      <c r="L773" s="16">
        <v>100</v>
      </c>
    </row>
    <row r="774" spans="1:12" ht="18" customHeight="1" x14ac:dyDescent="0.25">
      <c r="A774" s="44"/>
      <c r="B774" s="44"/>
      <c r="C774" s="13">
        <v>2017</v>
      </c>
      <c r="D774" s="14">
        <f t="shared" si="147"/>
        <v>0</v>
      </c>
      <c r="E774" s="17">
        <v>0</v>
      </c>
      <c r="F774" s="17">
        <v>0</v>
      </c>
      <c r="G774" s="17">
        <v>0</v>
      </c>
      <c r="H774" s="17">
        <v>0</v>
      </c>
      <c r="I774" s="47"/>
      <c r="J774" s="16" t="s">
        <v>179</v>
      </c>
      <c r="K774" s="16" t="s">
        <v>179</v>
      </c>
      <c r="L774" s="16">
        <v>100</v>
      </c>
    </row>
    <row r="775" spans="1:12" ht="18" customHeight="1" x14ac:dyDescent="0.25">
      <c r="A775" s="44"/>
      <c r="B775" s="44"/>
      <c r="C775" s="13">
        <v>2018</v>
      </c>
      <c r="D775" s="14">
        <f t="shared" si="147"/>
        <v>387.4</v>
      </c>
      <c r="E775" s="17">
        <v>0</v>
      </c>
      <c r="F775" s="17">
        <v>0</v>
      </c>
      <c r="G775" s="17">
        <v>387.4</v>
      </c>
      <c r="H775" s="17">
        <v>0</v>
      </c>
      <c r="I775" s="47"/>
      <c r="J775" s="16" t="s">
        <v>179</v>
      </c>
      <c r="K775" s="16" t="s">
        <v>179</v>
      </c>
      <c r="L775" s="16">
        <v>100</v>
      </c>
    </row>
    <row r="776" spans="1:12" ht="18" customHeight="1" x14ac:dyDescent="0.25">
      <c r="A776" s="44"/>
      <c r="B776" s="44"/>
      <c r="C776" s="13">
        <v>2019</v>
      </c>
      <c r="D776" s="14">
        <f t="shared" si="147"/>
        <v>87.5</v>
      </c>
      <c r="E776" s="17">
        <v>0</v>
      </c>
      <c r="F776" s="17">
        <v>0</v>
      </c>
      <c r="G776" s="17">
        <v>87.5</v>
      </c>
      <c r="H776" s="17">
        <v>0</v>
      </c>
      <c r="I776" s="47"/>
      <c r="J776" s="16" t="s">
        <v>179</v>
      </c>
      <c r="K776" s="16" t="s">
        <v>179</v>
      </c>
      <c r="L776" s="16">
        <v>100</v>
      </c>
    </row>
    <row r="777" spans="1:12" ht="18" customHeight="1" x14ac:dyDescent="0.25">
      <c r="A777" s="44"/>
      <c r="B777" s="44"/>
      <c r="C777" s="13">
        <v>2020</v>
      </c>
      <c r="D777" s="14">
        <f t="shared" si="147"/>
        <v>0</v>
      </c>
      <c r="E777" s="17">
        <v>0</v>
      </c>
      <c r="F777" s="17">
        <v>0</v>
      </c>
      <c r="G777" s="17">
        <v>0</v>
      </c>
      <c r="H777" s="17">
        <v>0</v>
      </c>
      <c r="I777" s="47"/>
      <c r="J777" s="16" t="s">
        <v>179</v>
      </c>
      <c r="K777" s="16" t="s">
        <v>179</v>
      </c>
      <c r="L777" s="16">
        <v>100</v>
      </c>
    </row>
    <row r="778" spans="1:12" ht="18" customHeight="1" x14ac:dyDescent="0.25">
      <c r="A778" s="44"/>
      <c r="B778" s="44"/>
      <c r="C778" s="13">
        <v>2021</v>
      </c>
      <c r="D778" s="14">
        <f t="shared" si="147"/>
        <v>0</v>
      </c>
      <c r="E778" s="17">
        <v>0</v>
      </c>
      <c r="F778" s="17">
        <v>0</v>
      </c>
      <c r="G778" s="17">
        <v>0</v>
      </c>
      <c r="H778" s="17">
        <v>0</v>
      </c>
      <c r="I778" s="47"/>
      <c r="J778" s="16" t="s">
        <v>179</v>
      </c>
      <c r="K778" s="16" t="s">
        <v>179</v>
      </c>
      <c r="L778" s="16">
        <v>100</v>
      </c>
    </row>
    <row r="779" spans="1:12" ht="18" customHeight="1" x14ac:dyDescent="0.25">
      <c r="A779" s="44"/>
      <c r="B779" s="44"/>
      <c r="C779" s="13">
        <v>2022</v>
      </c>
      <c r="D779" s="14">
        <f t="shared" si="147"/>
        <v>0</v>
      </c>
      <c r="E779" s="17">
        <v>0</v>
      </c>
      <c r="F779" s="17">
        <v>0</v>
      </c>
      <c r="G779" s="17">
        <v>0</v>
      </c>
      <c r="H779" s="17">
        <v>0</v>
      </c>
      <c r="I779" s="47"/>
      <c r="J779" s="16" t="s">
        <v>179</v>
      </c>
      <c r="K779" s="16" t="s">
        <v>179</v>
      </c>
      <c r="L779" s="16">
        <v>100</v>
      </c>
    </row>
    <row r="780" spans="1:12" ht="18" customHeight="1" x14ac:dyDescent="0.25">
      <c r="A780" s="45"/>
      <c r="B780" s="45"/>
      <c r="C780" s="13">
        <v>2023</v>
      </c>
      <c r="D780" s="14">
        <f t="shared" si="147"/>
        <v>0</v>
      </c>
      <c r="E780" s="17"/>
      <c r="F780" s="17"/>
      <c r="G780" s="17">
        <v>0</v>
      </c>
      <c r="H780" s="17"/>
      <c r="I780" s="48"/>
      <c r="J780" s="16" t="s">
        <v>179</v>
      </c>
      <c r="K780" s="16" t="s">
        <v>179</v>
      </c>
      <c r="L780" s="16">
        <v>100</v>
      </c>
    </row>
    <row r="781" spans="1:12" x14ac:dyDescent="0.25">
      <c r="A781" s="49" t="s">
        <v>181</v>
      </c>
      <c r="B781" s="49" t="s">
        <v>367</v>
      </c>
      <c r="C781" s="9" t="s">
        <v>18</v>
      </c>
      <c r="D781" s="10">
        <f>SUM(E781:H781)</f>
        <v>282149.10000000003</v>
      </c>
      <c r="E781" s="10">
        <f>SUM(E782:E790)</f>
        <v>0</v>
      </c>
      <c r="F781" s="10">
        <f t="shared" ref="F781:H781" si="148">SUM(F782:F790)</f>
        <v>947.5</v>
      </c>
      <c r="G781" s="10">
        <f t="shared" si="148"/>
        <v>281201.60000000003</v>
      </c>
      <c r="H781" s="10">
        <f t="shared" si="148"/>
        <v>0</v>
      </c>
      <c r="I781" s="49" t="s">
        <v>182</v>
      </c>
      <c r="J781" s="49" t="s">
        <v>182</v>
      </c>
      <c r="K781" s="49" t="s">
        <v>182</v>
      </c>
      <c r="L781" s="49" t="s">
        <v>182</v>
      </c>
    </row>
    <row r="782" spans="1:12" x14ac:dyDescent="0.25">
      <c r="A782" s="50"/>
      <c r="B782" s="50"/>
      <c r="C782" s="9">
        <v>2014</v>
      </c>
      <c r="D782" s="10">
        <f t="shared" ref="D782:H791" si="149">D793+D815+D837</f>
        <v>22513</v>
      </c>
      <c r="E782" s="10">
        <f t="shared" si="149"/>
        <v>0</v>
      </c>
      <c r="F782" s="10">
        <f t="shared" si="149"/>
        <v>0</v>
      </c>
      <c r="G782" s="10">
        <f t="shared" si="149"/>
        <v>22513</v>
      </c>
      <c r="H782" s="10">
        <f t="shared" si="149"/>
        <v>0</v>
      </c>
      <c r="I782" s="50"/>
      <c r="J782" s="50"/>
      <c r="K782" s="50"/>
      <c r="L782" s="50"/>
    </row>
    <row r="783" spans="1:12" x14ac:dyDescent="0.25">
      <c r="A783" s="50"/>
      <c r="B783" s="50"/>
      <c r="C783" s="9">
        <v>2015</v>
      </c>
      <c r="D783" s="10">
        <f t="shared" si="149"/>
        <v>24953.800000000003</v>
      </c>
      <c r="E783" s="10">
        <f t="shared" si="149"/>
        <v>0</v>
      </c>
      <c r="F783" s="10">
        <f t="shared" si="149"/>
        <v>0</v>
      </c>
      <c r="G783" s="10">
        <f t="shared" si="149"/>
        <v>24953.800000000003</v>
      </c>
      <c r="H783" s="10">
        <f t="shared" si="149"/>
        <v>0</v>
      </c>
      <c r="I783" s="50"/>
      <c r="J783" s="50"/>
      <c r="K783" s="50"/>
      <c r="L783" s="50"/>
    </row>
    <row r="784" spans="1:12" x14ac:dyDescent="0.25">
      <c r="A784" s="50"/>
      <c r="B784" s="50"/>
      <c r="C784" s="9">
        <v>2016</v>
      </c>
      <c r="D784" s="10">
        <f t="shared" si="149"/>
        <v>25470.5</v>
      </c>
      <c r="E784" s="10">
        <f t="shared" si="149"/>
        <v>0</v>
      </c>
      <c r="F784" s="10">
        <f t="shared" si="149"/>
        <v>0</v>
      </c>
      <c r="G784" s="10">
        <f t="shared" si="149"/>
        <v>25470.5</v>
      </c>
      <c r="H784" s="10">
        <f t="shared" si="149"/>
        <v>0</v>
      </c>
      <c r="I784" s="50"/>
      <c r="J784" s="50"/>
      <c r="K784" s="50"/>
      <c r="L784" s="50"/>
    </row>
    <row r="785" spans="1:12" x14ac:dyDescent="0.25">
      <c r="A785" s="50"/>
      <c r="B785" s="50"/>
      <c r="C785" s="9">
        <v>2017</v>
      </c>
      <c r="D785" s="10">
        <f t="shared" si="149"/>
        <v>27580.2</v>
      </c>
      <c r="E785" s="10">
        <f t="shared" si="149"/>
        <v>0</v>
      </c>
      <c r="F785" s="10">
        <f t="shared" si="149"/>
        <v>0</v>
      </c>
      <c r="G785" s="10">
        <f t="shared" si="149"/>
        <v>27580.2</v>
      </c>
      <c r="H785" s="10">
        <f t="shared" si="149"/>
        <v>0</v>
      </c>
      <c r="I785" s="50"/>
      <c r="J785" s="50"/>
      <c r="K785" s="50"/>
      <c r="L785" s="50"/>
    </row>
    <row r="786" spans="1:12" x14ac:dyDescent="0.25">
      <c r="A786" s="50"/>
      <c r="B786" s="50"/>
      <c r="C786" s="9">
        <v>2018</v>
      </c>
      <c r="D786" s="10">
        <f t="shared" si="149"/>
        <v>29922.2</v>
      </c>
      <c r="E786" s="10">
        <f t="shared" si="149"/>
        <v>0</v>
      </c>
      <c r="F786" s="10">
        <f t="shared" si="149"/>
        <v>0</v>
      </c>
      <c r="G786" s="10">
        <f t="shared" si="149"/>
        <v>29922.2</v>
      </c>
      <c r="H786" s="10">
        <f t="shared" si="149"/>
        <v>0</v>
      </c>
      <c r="I786" s="50"/>
      <c r="J786" s="50"/>
      <c r="K786" s="50"/>
      <c r="L786" s="50"/>
    </row>
    <row r="787" spans="1:12" x14ac:dyDescent="0.25">
      <c r="A787" s="50"/>
      <c r="B787" s="50"/>
      <c r="C787" s="9">
        <v>2019</v>
      </c>
      <c r="D787" s="10">
        <f t="shared" si="149"/>
        <v>33232.5</v>
      </c>
      <c r="E787" s="10">
        <f t="shared" si="149"/>
        <v>0</v>
      </c>
      <c r="F787" s="10">
        <f t="shared" si="149"/>
        <v>0</v>
      </c>
      <c r="G787" s="10">
        <f t="shared" si="149"/>
        <v>33232.5</v>
      </c>
      <c r="H787" s="10">
        <f t="shared" si="149"/>
        <v>0</v>
      </c>
      <c r="I787" s="50"/>
      <c r="J787" s="50"/>
      <c r="K787" s="50"/>
      <c r="L787" s="50"/>
    </row>
    <row r="788" spans="1:12" x14ac:dyDescent="0.25">
      <c r="A788" s="50"/>
      <c r="B788" s="50"/>
      <c r="C788" s="9">
        <v>2020</v>
      </c>
      <c r="D788" s="10">
        <f t="shared" si="149"/>
        <v>36650.699999999997</v>
      </c>
      <c r="E788" s="10">
        <f t="shared" si="149"/>
        <v>0</v>
      </c>
      <c r="F788" s="10">
        <f t="shared" si="149"/>
        <v>0</v>
      </c>
      <c r="G788" s="10">
        <f t="shared" si="149"/>
        <v>36650.699999999997</v>
      </c>
      <c r="H788" s="10">
        <f t="shared" si="149"/>
        <v>0</v>
      </c>
      <c r="I788" s="50"/>
      <c r="J788" s="50"/>
      <c r="K788" s="50"/>
      <c r="L788" s="50"/>
    </row>
    <row r="789" spans="1:12" x14ac:dyDescent="0.25">
      <c r="A789" s="50"/>
      <c r="B789" s="50"/>
      <c r="C789" s="9">
        <v>2021</v>
      </c>
      <c r="D789" s="10">
        <f t="shared" si="149"/>
        <v>38699</v>
      </c>
      <c r="E789" s="10">
        <f t="shared" si="149"/>
        <v>0</v>
      </c>
      <c r="F789" s="10">
        <f t="shared" si="149"/>
        <v>797.5</v>
      </c>
      <c r="G789" s="10">
        <f t="shared" si="149"/>
        <v>37901.5</v>
      </c>
      <c r="H789" s="10">
        <f t="shared" si="149"/>
        <v>0</v>
      </c>
      <c r="I789" s="50"/>
      <c r="J789" s="50"/>
      <c r="K789" s="50"/>
      <c r="L789" s="50"/>
    </row>
    <row r="790" spans="1:12" x14ac:dyDescent="0.25">
      <c r="A790" s="50"/>
      <c r="B790" s="50"/>
      <c r="C790" s="9">
        <v>2022</v>
      </c>
      <c r="D790" s="10">
        <f t="shared" si="149"/>
        <v>43127.199999999997</v>
      </c>
      <c r="E790" s="10">
        <f t="shared" si="149"/>
        <v>0</v>
      </c>
      <c r="F790" s="10">
        <f t="shared" si="149"/>
        <v>150</v>
      </c>
      <c r="G790" s="10">
        <f t="shared" si="149"/>
        <v>42977.2</v>
      </c>
      <c r="H790" s="10">
        <f t="shared" si="149"/>
        <v>0</v>
      </c>
      <c r="I790" s="50"/>
      <c r="J790" s="50"/>
      <c r="K790" s="50"/>
      <c r="L790" s="50"/>
    </row>
    <row r="791" spans="1:12" x14ac:dyDescent="0.25">
      <c r="A791" s="51"/>
      <c r="B791" s="51"/>
      <c r="C791" s="9">
        <v>2023</v>
      </c>
      <c r="D791" s="10">
        <f t="shared" si="149"/>
        <v>50558</v>
      </c>
      <c r="E791" s="10">
        <f t="shared" si="149"/>
        <v>0</v>
      </c>
      <c r="F791" s="10">
        <f t="shared" si="149"/>
        <v>644.5</v>
      </c>
      <c r="G791" s="10">
        <f t="shared" si="149"/>
        <v>49913.5</v>
      </c>
      <c r="H791" s="10">
        <f t="shared" si="149"/>
        <v>0</v>
      </c>
      <c r="I791" s="51"/>
      <c r="J791" s="51"/>
      <c r="K791" s="51"/>
      <c r="L791" s="51"/>
    </row>
    <row r="792" spans="1:12" ht="15" customHeight="1" x14ac:dyDescent="0.25">
      <c r="A792" s="39" t="s">
        <v>183</v>
      </c>
      <c r="B792" s="39" t="s">
        <v>368</v>
      </c>
      <c r="C792" s="11" t="s">
        <v>18</v>
      </c>
      <c r="D792" s="12">
        <f>SUM(D793:D800)</f>
        <v>17821.899999999998</v>
      </c>
      <c r="E792" s="12">
        <f>SUM(E793:E801)</f>
        <v>0</v>
      </c>
      <c r="F792" s="12">
        <f t="shared" ref="F792:H792" si="150">SUM(F793:F801)</f>
        <v>262</v>
      </c>
      <c r="G792" s="12">
        <f t="shared" si="150"/>
        <v>20384.3</v>
      </c>
      <c r="H792" s="12">
        <f t="shared" si="150"/>
        <v>0</v>
      </c>
      <c r="I792" s="39" t="s">
        <v>184</v>
      </c>
      <c r="J792" s="39" t="s">
        <v>184</v>
      </c>
      <c r="K792" s="39" t="s">
        <v>184</v>
      </c>
      <c r="L792" s="39" t="s">
        <v>184</v>
      </c>
    </row>
    <row r="793" spans="1:12" x14ac:dyDescent="0.25">
      <c r="A793" s="40"/>
      <c r="B793" s="40"/>
      <c r="C793" s="11">
        <v>2014</v>
      </c>
      <c r="D793" s="12">
        <f>SUM(E793:H793)</f>
        <v>1733</v>
      </c>
      <c r="E793" s="12">
        <f>E804</f>
        <v>0</v>
      </c>
      <c r="F793" s="12">
        <f t="shared" ref="F793:H793" si="151">F804</f>
        <v>0</v>
      </c>
      <c r="G793" s="12">
        <f t="shared" si="151"/>
        <v>1733</v>
      </c>
      <c r="H793" s="12">
        <f t="shared" si="151"/>
        <v>0</v>
      </c>
      <c r="I793" s="40"/>
      <c r="J793" s="40"/>
      <c r="K793" s="40"/>
      <c r="L793" s="40"/>
    </row>
    <row r="794" spans="1:12" x14ac:dyDescent="0.25">
      <c r="A794" s="40"/>
      <c r="B794" s="40"/>
      <c r="C794" s="11">
        <v>2015</v>
      </c>
      <c r="D794" s="12">
        <f t="shared" ref="D794:D802" si="152">SUM(E794:H794)</f>
        <v>1770</v>
      </c>
      <c r="E794" s="12">
        <f t="shared" ref="E794:H802" si="153">E805</f>
        <v>0</v>
      </c>
      <c r="F794" s="12">
        <f t="shared" si="153"/>
        <v>0</v>
      </c>
      <c r="G794" s="12">
        <f t="shared" si="153"/>
        <v>1770</v>
      </c>
      <c r="H794" s="12">
        <f t="shared" si="153"/>
        <v>0</v>
      </c>
      <c r="I794" s="40"/>
      <c r="J794" s="40"/>
      <c r="K794" s="40"/>
      <c r="L794" s="40"/>
    </row>
    <row r="795" spans="1:12" x14ac:dyDescent="0.25">
      <c r="A795" s="40"/>
      <c r="B795" s="40"/>
      <c r="C795" s="11">
        <v>2016</v>
      </c>
      <c r="D795" s="12">
        <f t="shared" si="152"/>
        <v>2339.6</v>
      </c>
      <c r="E795" s="12">
        <f t="shared" si="153"/>
        <v>0</v>
      </c>
      <c r="F795" s="12">
        <f t="shared" si="153"/>
        <v>0</v>
      </c>
      <c r="G795" s="12">
        <f t="shared" si="153"/>
        <v>2339.6</v>
      </c>
      <c r="H795" s="12">
        <f t="shared" si="153"/>
        <v>0</v>
      </c>
      <c r="I795" s="40"/>
      <c r="J795" s="40"/>
      <c r="K795" s="40"/>
      <c r="L795" s="40"/>
    </row>
    <row r="796" spans="1:12" x14ac:dyDescent="0.25">
      <c r="A796" s="40"/>
      <c r="B796" s="40"/>
      <c r="C796" s="11">
        <v>2017</v>
      </c>
      <c r="D796" s="12">
        <f t="shared" si="152"/>
        <v>2334.1999999999998</v>
      </c>
      <c r="E796" s="12">
        <f t="shared" si="153"/>
        <v>0</v>
      </c>
      <c r="F796" s="12">
        <f t="shared" si="153"/>
        <v>0</v>
      </c>
      <c r="G796" s="12">
        <f t="shared" si="153"/>
        <v>2334.1999999999998</v>
      </c>
      <c r="H796" s="12">
        <f t="shared" si="153"/>
        <v>0</v>
      </c>
      <c r="I796" s="40"/>
      <c r="J796" s="40"/>
      <c r="K796" s="40"/>
      <c r="L796" s="40"/>
    </row>
    <row r="797" spans="1:12" x14ac:dyDescent="0.25">
      <c r="A797" s="40"/>
      <c r="B797" s="40"/>
      <c r="C797" s="11">
        <v>2018</v>
      </c>
      <c r="D797" s="12">
        <f t="shared" si="152"/>
        <v>2168.5</v>
      </c>
      <c r="E797" s="12">
        <f t="shared" si="153"/>
        <v>0</v>
      </c>
      <c r="F797" s="12">
        <f t="shared" si="153"/>
        <v>0</v>
      </c>
      <c r="G797" s="12">
        <f t="shared" si="153"/>
        <v>2168.5</v>
      </c>
      <c r="H797" s="12">
        <f t="shared" si="153"/>
        <v>0</v>
      </c>
      <c r="I797" s="40"/>
      <c r="J797" s="40"/>
      <c r="K797" s="40"/>
      <c r="L797" s="40"/>
    </row>
    <row r="798" spans="1:12" x14ac:dyDescent="0.25">
      <c r="A798" s="40"/>
      <c r="B798" s="40"/>
      <c r="C798" s="11">
        <v>2019</v>
      </c>
      <c r="D798" s="12">
        <f t="shared" si="152"/>
        <v>2261.6</v>
      </c>
      <c r="E798" s="12">
        <f t="shared" si="153"/>
        <v>0</v>
      </c>
      <c r="F798" s="12">
        <f t="shared" si="153"/>
        <v>0</v>
      </c>
      <c r="G798" s="12">
        <f t="shared" si="153"/>
        <v>2261.6</v>
      </c>
      <c r="H798" s="12">
        <f t="shared" si="153"/>
        <v>0</v>
      </c>
      <c r="I798" s="40"/>
      <c r="J798" s="40"/>
      <c r="K798" s="40"/>
      <c r="L798" s="40"/>
    </row>
    <row r="799" spans="1:12" x14ac:dyDescent="0.25">
      <c r="A799" s="40"/>
      <c r="B799" s="40"/>
      <c r="C799" s="11">
        <v>2020</v>
      </c>
      <c r="D799" s="12">
        <f t="shared" si="152"/>
        <v>2550.6999999999998</v>
      </c>
      <c r="E799" s="12">
        <f t="shared" si="153"/>
        <v>0</v>
      </c>
      <c r="F799" s="12">
        <f t="shared" si="153"/>
        <v>0</v>
      </c>
      <c r="G799" s="12">
        <f t="shared" si="153"/>
        <v>2550.6999999999998</v>
      </c>
      <c r="H799" s="12">
        <f t="shared" si="153"/>
        <v>0</v>
      </c>
      <c r="I799" s="40"/>
      <c r="J799" s="40"/>
      <c r="K799" s="40"/>
      <c r="L799" s="40"/>
    </row>
    <row r="800" spans="1:12" x14ac:dyDescent="0.25">
      <c r="A800" s="40"/>
      <c r="B800" s="40"/>
      <c r="C800" s="11">
        <v>2021</v>
      </c>
      <c r="D800" s="12">
        <f t="shared" si="152"/>
        <v>2664.3</v>
      </c>
      <c r="E800" s="12">
        <f t="shared" si="153"/>
        <v>0</v>
      </c>
      <c r="F800" s="12">
        <f t="shared" si="153"/>
        <v>167</v>
      </c>
      <c r="G800" s="12">
        <f t="shared" si="153"/>
        <v>2497.3000000000002</v>
      </c>
      <c r="H800" s="12">
        <f t="shared" si="153"/>
        <v>0</v>
      </c>
      <c r="I800" s="40"/>
      <c r="J800" s="40"/>
      <c r="K800" s="40"/>
      <c r="L800" s="40"/>
    </row>
    <row r="801" spans="1:12" x14ac:dyDescent="0.25">
      <c r="A801" s="40"/>
      <c r="B801" s="40"/>
      <c r="C801" s="11">
        <v>2022</v>
      </c>
      <c r="D801" s="12">
        <f t="shared" si="152"/>
        <v>2824.4</v>
      </c>
      <c r="E801" s="12">
        <f t="shared" si="153"/>
        <v>0</v>
      </c>
      <c r="F801" s="12">
        <f t="shared" si="153"/>
        <v>95</v>
      </c>
      <c r="G801" s="12">
        <f t="shared" si="153"/>
        <v>2729.4</v>
      </c>
      <c r="H801" s="12">
        <f t="shared" si="153"/>
        <v>0</v>
      </c>
      <c r="I801" s="40"/>
      <c r="J801" s="40"/>
      <c r="K801" s="40"/>
      <c r="L801" s="40"/>
    </row>
    <row r="802" spans="1:12" x14ac:dyDescent="0.25">
      <c r="A802" s="41"/>
      <c r="B802" s="41"/>
      <c r="C802" s="11">
        <v>2023</v>
      </c>
      <c r="D802" s="12">
        <f t="shared" si="152"/>
        <v>3309</v>
      </c>
      <c r="E802" s="12">
        <f t="shared" si="153"/>
        <v>0</v>
      </c>
      <c r="F802" s="12">
        <f t="shared" si="153"/>
        <v>242.4</v>
      </c>
      <c r="G802" s="12">
        <f t="shared" si="153"/>
        <v>3066.6</v>
      </c>
      <c r="H802" s="12">
        <f t="shared" si="153"/>
        <v>0</v>
      </c>
      <c r="I802" s="41"/>
      <c r="J802" s="41"/>
      <c r="K802" s="41"/>
      <c r="L802" s="41"/>
    </row>
    <row r="803" spans="1:12" x14ac:dyDescent="0.25">
      <c r="A803" s="43" t="s">
        <v>185</v>
      </c>
      <c r="B803" s="43" t="s">
        <v>186</v>
      </c>
      <c r="C803" s="13" t="s">
        <v>18</v>
      </c>
      <c r="D803" s="14">
        <f>SUM(E803:H803)</f>
        <v>17821.899999999998</v>
      </c>
      <c r="E803" s="14">
        <f>SUM(E804:E811)</f>
        <v>0</v>
      </c>
      <c r="F803" s="14">
        <f>SUM(F804:F811)</f>
        <v>167</v>
      </c>
      <c r="G803" s="14">
        <f>SUM(G804:G811)</f>
        <v>17654.899999999998</v>
      </c>
      <c r="H803" s="14">
        <f>SUM(H804:H814)</f>
        <v>0</v>
      </c>
      <c r="I803" s="15" t="s">
        <v>19</v>
      </c>
      <c r="J803" s="15" t="s">
        <v>19</v>
      </c>
      <c r="K803" s="15" t="s">
        <v>19</v>
      </c>
      <c r="L803" s="15" t="s">
        <v>19</v>
      </c>
    </row>
    <row r="804" spans="1:12" x14ac:dyDescent="0.25">
      <c r="A804" s="44"/>
      <c r="B804" s="44"/>
      <c r="C804" s="13">
        <v>2014</v>
      </c>
      <c r="D804" s="14">
        <f t="shared" ref="D804:D813" si="154">SUM(E804:H804)</f>
        <v>1733</v>
      </c>
      <c r="E804" s="17">
        <v>0</v>
      </c>
      <c r="F804" s="17">
        <v>0</v>
      </c>
      <c r="G804" s="17">
        <v>1733</v>
      </c>
      <c r="H804" s="17">
        <v>0</v>
      </c>
      <c r="I804" s="46" t="s">
        <v>369</v>
      </c>
      <c r="J804" s="16">
        <v>80</v>
      </c>
      <c r="K804" s="16">
        <v>80</v>
      </c>
      <c r="L804" s="16">
        <v>100</v>
      </c>
    </row>
    <row r="805" spans="1:12" x14ac:dyDescent="0.25">
      <c r="A805" s="44"/>
      <c r="B805" s="44"/>
      <c r="C805" s="13">
        <v>2015</v>
      </c>
      <c r="D805" s="14">
        <f t="shared" si="154"/>
        <v>1770</v>
      </c>
      <c r="E805" s="17">
        <v>0</v>
      </c>
      <c r="F805" s="17">
        <v>0</v>
      </c>
      <c r="G805" s="17">
        <v>1770</v>
      </c>
      <c r="H805" s="17">
        <v>0</v>
      </c>
      <c r="I805" s="47"/>
      <c r="J805" s="16">
        <v>83</v>
      </c>
      <c r="K805" s="16">
        <v>83</v>
      </c>
      <c r="L805" s="16">
        <v>100</v>
      </c>
    </row>
    <row r="806" spans="1:12" x14ac:dyDescent="0.25">
      <c r="A806" s="44"/>
      <c r="B806" s="44"/>
      <c r="C806" s="13">
        <v>2016</v>
      </c>
      <c r="D806" s="14">
        <f t="shared" si="154"/>
        <v>2339.6</v>
      </c>
      <c r="E806" s="17">
        <v>0</v>
      </c>
      <c r="F806" s="17">
        <v>0</v>
      </c>
      <c r="G806" s="17">
        <v>2339.6</v>
      </c>
      <c r="H806" s="17">
        <v>0</v>
      </c>
      <c r="I806" s="47"/>
      <c r="J806" s="16">
        <v>86</v>
      </c>
      <c r="K806" s="16">
        <v>86</v>
      </c>
      <c r="L806" s="16">
        <v>100</v>
      </c>
    </row>
    <row r="807" spans="1:12" x14ac:dyDescent="0.25">
      <c r="A807" s="44"/>
      <c r="B807" s="44"/>
      <c r="C807" s="13">
        <v>2017</v>
      </c>
      <c r="D807" s="14">
        <f t="shared" si="154"/>
        <v>2334.1999999999998</v>
      </c>
      <c r="E807" s="17">
        <v>0</v>
      </c>
      <c r="F807" s="17">
        <v>0</v>
      </c>
      <c r="G807" s="17">
        <v>2334.1999999999998</v>
      </c>
      <c r="H807" s="17">
        <v>0</v>
      </c>
      <c r="I807" s="47"/>
      <c r="J807" s="16">
        <v>90</v>
      </c>
      <c r="K807" s="16">
        <v>90</v>
      </c>
      <c r="L807" s="16">
        <v>100</v>
      </c>
    </row>
    <row r="808" spans="1:12" x14ac:dyDescent="0.25">
      <c r="A808" s="44"/>
      <c r="B808" s="44"/>
      <c r="C808" s="13">
        <v>2018</v>
      </c>
      <c r="D808" s="14">
        <f t="shared" si="154"/>
        <v>2168.5</v>
      </c>
      <c r="E808" s="17">
        <v>0</v>
      </c>
      <c r="F808" s="17">
        <v>0</v>
      </c>
      <c r="G808" s="17">
        <v>2168.5</v>
      </c>
      <c r="H808" s="17">
        <v>0</v>
      </c>
      <c r="I808" s="47"/>
      <c r="J808" s="16">
        <v>93</v>
      </c>
      <c r="K808" s="16">
        <v>93</v>
      </c>
      <c r="L808" s="16">
        <v>100</v>
      </c>
    </row>
    <row r="809" spans="1:12" x14ac:dyDescent="0.25">
      <c r="A809" s="44"/>
      <c r="B809" s="44"/>
      <c r="C809" s="13">
        <v>2019</v>
      </c>
      <c r="D809" s="14">
        <f t="shared" si="154"/>
        <v>2261.6</v>
      </c>
      <c r="E809" s="17">
        <v>0</v>
      </c>
      <c r="F809" s="17">
        <v>0</v>
      </c>
      <c r="G809" s="17">
        <v>2261.6</v>
      </c>
      <c r="H809" s="17">
        <v>0</v>
      </c>
      <c r="I809" s="47"/>
      <c r="J809" s="16">
        <v>96</v>
      </c>
      <c r="K809" s="16">
        <v>96</v>
      </c>
      <c r="L809" s="16">
        <v>100</v>
      </c>
    </row>
    <row r="810" spans="1:12" x14ac:dyDescent="0.25">
      <c r="A810" s="44"/>
      <c r="B810" s="44"/>
      <c r="C810" s="13">
        <v>2020</v>
      </c>
      <c r="D810" s="14">
        <f t="shared" si="154"/>
        <v>2550.6999999999998</v>
      </c>
      <c r="E810" s="17">
        <v>0</v>
      </c>
      <c r="F810" s="17">
        <v>0</v>
      </c>
      <c r="G810" s="17">
        <v>2550.6999999999998</v>
      </c>
      <c r="H810" s="17">
        <v>0</v>
      </c>
      <c r="I810" s="47"/>
      <c r="J810" s="16">
        <v>100</v>
      </c>
      <c r="K810" s="16">
        <v>100</v>
      </c>
      <c r="L810" s="16">
        <v>100</v>
      </c>
    </row>
    <row r="811" spans="1:12" x14ac:dyDescent="0.25">
      <c r="A811" s="44"/>
      <c r="B811" s="44"/>
      <c r="C811" s="13">
        <v>2021</v>
      </c>
      <c r="D811" s="14">
        <f t="shared" si="154"/>
        <v>2664.3</v>
      </c>
      <c r="E811" s="17">
        <v>0</v>
      </c>
      <c r="F811" s="17">
        <v>167</v>
      </c>
      <c r="G811" s="17">
        <v>2497.3000000000002</v>
      </c>
      <c r="H811" s="17">
        <v>0</v>
      </c>
      <c r="I811" s="47"/>
      <c r="J811" s="16">
        <v>100</v>
      </c>
      <c r="K811" s="16">
        <v>100</v>
      </c>
      <c r="L811" s="16">
        <v>100</v>
      </c>
    </row>
    <row r="812" spans="1:12" x14ac:dyDescent="0.25">
      <c r="A812" s="44"/>
      <c r="B812" s="44"/>
      <c r="C812" s="13">
        <v>2022</v>
      </c>
      <c r="D812" s="17">
        <f t="shared" si="154"/>
        <v>2824.4</v>
      </c>
      <c r="E812" s="17">
        <v>0</v>
      </c>
      <c r="F812" s="17">
        <v>95</v>
      </c>
      <c r="G812" s="17">
        <v>2729.4</v>
      </c>
      <c r="H812" s="17">
        <v>0</v>
      </c>
      <c r="I812" s="47"/>
      <c r="J812" s="16">
        <v>100</v>
      </c>
      <c r="K812" s="16">
        <v>100</v>
      </c>
      <c r="L812" s="16">
        <v>100</v>
      </c>
    </row>
    <row r="813" spans="1:12" x14ac:dyDescent="0.25">
      <c r="A813" s="45"/>
      <c r="B813" s="45"/>
      <c r="C813" s="13">
        <v>2023</v>
      </c>
      <c r="D813" s="17">
        <f t="shared" si="154"/>
        <v>3309</v>
      </c>
      <c r="E813" s="17"/>
      <c r="F813" s="17">
        <v>242.4</v>
      </c>
      <c r="G813" s="17">
        <v>3066.6</v>
      </c>
      <c r="H813" s="17"/>
      <c r="I813" s="48"/>
      <c r="J813" s="16">
        <v>100</v>
      </c>
      <c r="K813" s="16">
        <v>100</v>
      </c>
      <c r="L813" s="16">
        <v>100</v>
      </c>
    </row>
    <row r="814" spans="1:12" ht="15" customHeight="1" x14ac:dyDescent="0.25">
      <c r="A814" s="39" t="s">
        <v>187</v>
      </c>
      <c r="B814" s="39" t="s">
        <v>370</v>
      </c>
      <c r="C814" s="11" t="s">
        <v>18</v>
      </c>
      <c r="D814" s="12">
        <f>SUM(D815:D822)</f>
        <v>98676.2</v>
      </c>
      <c r="E814" s="12">
        <f>SUM(E815:E823)</f>
        <v>0</v>
      </c>
      <c r="F814" s="12">
        <f t="shared" ref="F814:H814" si="155">SUM(F815:F823)</f>
        <v>685.5</v>
      </c>
      <c r="G814" s="12">
        <f t="shared" si="155"/>
        <v>116011.79999999999</v>
      </c>
      <c r="H814" s="12">
        <f t="shared" si="155"/>
        <v>0</v>
      </c>
      <c r="I814" s="39" t="s">
        <v>165</v>
      </c>
      <c r="J814" s="39" t="s">
        <v>165</v>
      </c>
      <c r="K814" s="39" t="s">
        <v>165</v>
      </c>
      <c r="L814" s="39" t="s">
        <v>165</v>
      </c>
    </row>
    <row r="815" spans="1:12" x14ac:dyDescent="0.25">
      <c r="A815" s="40"/>
      <c r="B815" s="40"/>
      <c r="C815" s="11">
        <v>2014</v>
      </c>
      <c r="D815" s="12">
        <f>SUM(E815:H815)</f>
        <v>8614</v>
      </c>
      <c r="E815" s="12">
        <f>E826</f>
        <v>0</v>
      </c>
      <c r="F815" s="12">
        <f t="shared" ref="F815:H815" si="156">F826</f>
        <v>0</v>
      </c>
      <c r="G815" s="12">
        <f t="shared" si="156"/>
        <v>8614</v>
      </c>
      <c r="H815" s="12">
        <f t="shared" si="156"/>
        <v>0</v>
      </c>
      <c r="I815" s="40"/>
      <c r="J815" s="40"/>
      <c r="K815" s="40"/>
      <c r="L815" s="40"/>
    </row>
    <row r="816" spans="1:12" x14ac:dyDescent="0.25">
      <c r="A816" s="40"/>
      <c r="B816" s="40"/>
      <c r="C816" s="11">
        <v>2015</v>
      </c>
      <c r="D816" s="12">
        <f t="shared" ref="D816:D824" si="157">SUM(E816:H816)</f>
        <v>9839.7000000000007</v>
      </c>
      <c r="E816" s="12">
        <f t="shared" ref="E816:H824" si="158">E827</f>
        <v>0</v>
      </c>
      <c r="F816" s="12">
        <f t="shared" si="158"/>
        <v>0</v>
      </c>
      <c r="G816" s="12">
        <f t="shared" si="158"/>
        <v>9839.7000000000007</v>
      </c>
      <c r="H816" s="12">
        <f t="shared" si="158"/>
        <v>0</v>
      </c>
      <c r="I816" s="40"/>
      <c r="J816" s="40"/>
      <c r="K816" s="40"/>
      <c r="L816" s="40"/>
    </row>
    <row r="817" spans="1:12" x14ac:dyDescent="0.25">
      <c r="A817" s="40"/>
      <c r="B817" s="40"/>
      <c r="C817" s="11">
        <v>2016</v>
      </c>
      <c r="D817" s="12">
        <f t="shared" si="157"/>
        <v>11073</v>
      </c>
      <c r="E817" s="12">
        <f t="shared" si="158"/>
        <v>0</v>
      </c>
      <c r="F817" s="12">
        <f t="shared" si="158"/>
        <v>0</v>
      </c>
      <c r="G817" s="12">
        <f t="shared" si="158"/>
        <v>11073</v>
      </c>
      <c r="H817" s="12">
        <f t="shared" si="158"/>
        <v>0</v>
      </c>
      <c r="I817" s="40"/>
      <c r="J817" s="40"/>
      <c r="K817" s="40"/>
      <c r="L817" s="40"/>
    </row>
    <row r="818" spans="1:12" x14ac:dyDescent="0.25">
      <c r="A818" s="40"/>
      <c r="B818" s="40"/>
      <c r="C818" s="11">
        <v>2017</v>
      </c>
      <c r="D818" s="12">
        <f t="shared" si="157"/>
        <v>11761</v>
      </c>
      <c r="E818" s="12">
        <f t="shared" si="158"/>
        <v>0</v>
      </c>
      <c r="F818" s="12">
        <f t="shared" si="158"/>
        <v>0</v>
      </c>
      <c r="G818" s="12">
        <f t="shared" si="158"/>
        <v>11761</v>
      </c>
      <c r="H818" s="12">
        <f t="shared" si="158"/>
        <v>0</v>
      </c>
      <c r="I818" s="40"/>
      <c r="J818" s="40"/>
      <c r="K818" s="40"/>
      <c r="L818" s="40"/>
    </row>
    <row r="819" spans="1:12" x14ac:dyDescent="0.25">
      <c r="A819" s="40"/>
      <c r="B819" s="40"/>
      <c r="C819" s="11">
        <v>2018</v>
      </c>
      <c r="D819" s="12">
        <f t="shared" si="157"/>
        <v>11904.2</v>
      </c>
      <c r="E819" s="12">
        <f t="shared" si="158"/>
        <v>0</v>
      </c>
      <c r="F819" s="12">
        <f t="shared" si="158"/>
        <v>0</v>
      </c>
      <c r="G819" s="12">
        <f t="shared" si="158"/>
        <v>11904.2</v>
      </c>
      <c r="H819" s="12">
        <f t="shared" si="158"/>
        <v>0</v>
      </c>
      <c r="I819" s="40"/>
      <c r="J819" s="40"/>
      <c r="K819" s="40"/>
      <c r="L819" s="40"/>
    </row>
    <row r="820" spans="1:12" x14ac:dyDescent="0.25">
      <c r="A820" s="40"/>
      <c r="B820" s="40"/>
      <c r="C820" s="11">
        <v>2019</v>
      </c>
      <c r="D820" s="12">
        <f t="shared" si="157"/>
        <v>13706.8</v>
      </c>
      <c r="E820" s="12">
        <f t="shared" si="158"/>
        <v>0</v>
      </c>
      <c r="F820" s="12">
        <f t="shared" si="158"/>
        <v>0</v>
      </c>
      <c r="G820" s="12">
        <f t="shared" si="158"/>
        <v>13706.8</v>
      </c>
      <c r="H820" s="12">
        <f t="shared" si="158"/>
        <v>0</v>
      </c>
      <c r="I820" s="40"/>
      <c r="J820" s="40"/>
      <c r="K820" s="40"/>
      <c r="L820" s="40"/>
    </row>
    <row r="821" spans="1:12" x14ac:dyDescent="0.25">
      <c r="A821" s="40"/>
      <c r="B821" s="40"/>
      <c r="C821" s="11">
        <v>2020</v>
      </c>
      <c r="D821" s="12">
        <f t="shared" si="157"/>
        <v>15840.6</v>
      </c>
      <c r="E821" s="12">
        <f t="shared" si="158"/>
        <v>0</v>
      </c>
      <c r="F821" s="12">
        <f t="shared" si="158"/>
        <v>0</v>
      </c>
      <c r="G821" s="12">
        <f t="shared" si="158"/>
        <v>15840.6</v>
      </c>
      <c r="H821" s="12">
        <f t="shared" si="158"/>
        <v>0</v>
      </c>
      <c r="I821" s="40"/>
      <c r="J821" s="40"/>
      <c r="K821" s="40"/>
      <c r="L821" s="40"/>
    </row>
    <row r="822" spans="1:12" x14ac:dyDescent="0.25">
      <c r="A822" s="40"/>
      <c r="B822" s="40"/>
      <c r="C822" s="11">
        <v>2021</v>
      </c>
      <c r="D822" s="12">
        <f t="shared" si="157"/>
        <v>15936.9</v>
      </c>
      <c r="E822" s="12">
        <f t="shared" si="158"/>
        <v>0</v>
      </c>
      <c r="F822" s="12">
        <f t="shared" si="158"/>
        <v>630.5</v>
      </c>
      <c r="G822" s="12">
        <f t="shared" si="158"/>
        <v>15306.4</v>
      </c>
      <c r="H822" s="12">
        <f t="shared" si="158"/>
        <v>0</v>
      </c>
      <c r="I822" s="40"/>
      <c r="J822" s="40"/>
      <c r="K822" s="40"/>
      <c r="L822" s="40"/>
    </row>
    <row r="823" spans="1:12" x14ac:dyDescent="0.25">
      <c r="A823" s="40"/>
      <c r="B823" s="40"/>
      <c r="C823" s="11">
        <v>2022</v>
      </c>
      <c r="D823" s="12">
        <f t="shared" si="157"/>
        <v>18021.099999999999</v>
      </c>
      <c r="E823" s="12">
        <f t="shared" si="158"/>
        <v>0</v>
      </c>
      <c r="F823" s="12">
        <f t="shared" si="158"/>
        <v>55</v>
      </c>
      <c r="G823" s="12">
        <f t="shared" si="158"/>
        <v>17966.099999999999</v>
      </c>
      <c r="H823" s="12">
        <f t="shared" si="158"/>
        <v>0</v>
      </c>
      <c r="I823" s="40"/>
      <c r="J823" s="40"/>
      <c r="K823" s="40"/>
      <c r="L823" s="40"/>
    </row>
    <row r="824" spans="1:12" x14ac:dyDescent="0.25">
      <c r="A824" s="41"/>
      <c r="B824" s="41"/>
      <c r="C824" s="11">
        <v>2023</v>
      </c>
      <c r="D824" s="12">
        <f t="shared" si="157"/>
        <v>21104.199999999997</v>
      </c>
      <c r="E824" s="12">
        <f t="shared" si="158"/>
        <v>0</v>
      </c>
      <c r="F824" s="12">
        <f t="shared" si="158"/>
        <v>402.1</v>
      </c>
      <c r="G824" s="12">
        <f t="shared" si="158"/>
        <v>20702.099999999999</v>
      </c>
      <c r="H824" s="12">
        <f t="shared" si="158"/>
        <v>0</v>
      </c>
      <c r="I824" s="41"/>
      <c r="J824" s="41"/>
      <c r="K824" s="41"/>
      <c r="L824" s="41"/>
    </row>
    <row r="825" spans="1:12" x14ac:dyDescent="0.25">
      <c r="A825" s="43" t="s">
        <v>188</v>
      </c>
      <c r="B825" s="43" t="s">
        <v>189</v>
      </c>
      <c r="C825" s="13" t="s">
        <v>18</v>
      </c>
      <c r="D825" s="14">
        <f>SUM(E825:H825)</f>
        <v>98676.2</v>
      </c>
      <c r="E825" s="14">
        <f>SUM(E826:E833)</f>
        <v>0</v>
      </c>
      <c r="F825" s="14">
        <f>SUM(F826:F833)</f>
        <v>630.5</v>
      </c>
      <c r="G825" s="14">
        <f>SUM(G826:G833)</f>
        <v>98045.7</v>
      </c>
      <c r="H825" s="14">
        <f>SUM(H826:H833)</f>
        <v>0</v>
      </c>
      <c r="I825" s="15" t="s">
        <v>19</v>
      </c>
      <c r="J825" s="15" t="s">
        <v>19</v>
      </c>
      <c r="K825" s="15" t="s">
        <v>19</v>
      </c>
      <c r="L825" s="15" t="s">
        <v>19</v>
      </c>
    </row>
    <row r="826" spans="1:12" x14ac:dyDescent="0.25">
      <c r="A826" s="44"/>
      <c r="B826" s="44"/>
      <c r="C826" s="13">
        <v>2014</v>
      </c>
      <c r="D826" s="14">
        <f t="shared" ref="D826:D835" si="159">SUM(E826:H826)</f>
        <v>8614</v>
      </c>
      <c r="E826" s="17">
        <v>0</v>
      </c>
      <c r="F826" s="17">
        <v>0</v>
      </c>
      <c r="G826" s="17">
        <v>8614</v>
      </c>
      <c r="H826" s="17">
        <v>0</v>
      </c>
      <c r="I826" s="46" t="s">
        <v>190</v>
      </c>
      <c r="J826" s="16">
        <v>100</v>
      </c>
      <c r="K826" s="16">
        <v>100</v>
      </c>
      <c r="L826" s="16">
        <v>100</v>
      </c>
    </row>
    <row r="827" spans="1:12" x14ac:dyDescent="0.25">
      <c r="A827" s="44"/>
      <c r="B827" s="44"/>
      <c r="C827" s="13">
        <v>2015</v>
      </c>
      <c r="D827" s="14">
        <f t="shared" si="159"/>
        <v>9839.7000000000007</v>
      </c>
      <c r="E827" s="17">
        <v>0</v>
      </c>
      <c r="F827" s="17">
        <v>0</v>
      </c>
      <c r="G827" s="17">
        <v>9839.7000000000007</v>
      </c>
      <c r="H827" s="17">
        <v>0</v>
      </c>
      <c r="I827" s="47"/>
      <c r="J827" s="16">
        <v>100</v>
      </c>
      <c r="K827" s="16">
        <v>100</v>
      </c>
      <c r="L827" s="16">
        <v>100</v>
      </c>
    </row>
    <row r="828" spans="1:12" x14ac:dyDescent="0.25">
      <c r="A828" s="44"/>
      <c r="B828" s="44"/>
      <c r="C828" s="13">
        <v>2016</v>
      </c>
      <c r="D828" s="14">
        <f t="shared" si="159"/>
        <v>11073</v>
      </c>
      <c r="E828" s="17">
        <v>0</v>
      </c>
      <c r="F828" s="17">
        <v>0</v>
      </c>
      <c r="G828" s="17">
        <v>11073</v>
      </c>
      <c r="H828" s="17">
        <v>0</v>
      </c>
      <c r="I828" s="47"/>
      <c r="J828" s="16">
        <v>100</v>
      </c>
      <c r="K828" s="16">
        <v>100</v>
      </c>
      <c r="L828" s="16">
        <v>100</v>
      </c>
    </row>
    <row r="829" spans="1:12" x14ac:dyDescent="0.25">
      <c r="A829" s="44"/>
      <c r="B829" s="44"/>
      <c r="C829" s="13">
        <v>2017</v>
      </c>
      <c r="D829" s="14">
        <f t="shared" si="159"/>
        <v>11761</v>
      </c>
      <c r="E829" s="17">
        <v>0</v>
      </c>
      <c r="F829" s="17">
        <v>0</v>
      </c>
      <c r="G829" s="17">
        <v>11761</v>
      </c>
      <c r="H829" s="17">
        <v>0</v>
      </c>
      <c r="I829" s="47"/>
      <c r="J829" s="16">
        <v>100</v>
      </c>
      <c r="K829" s="16">
        <v>100</v>
      </c>
      <c r="L829" s="16">
        <v>100</v>
      </c>
    </row>
    <row r="830" spans="1:12" x14ac:dyDescent="0.25">
      <c r="A830" s="44"/>
      <c r="B830" s="44"/>
      <c r="C830" s="13">
        <v>2018</v>
      </c>
      <c r="D830" s="14">
        <f t="shared" si="159"/>
        <v>11904.2</v>
      </c>
      <c r="E830" s="17">
        <v>0</v>
      </c>
      <c r="F830" s="17">
        <v>0</v>
      </c>
      <c r="G830" s="17">
        <v>11904.2</v>
      </c>
      <c r="H830" s="17">
        <v>0</v>
      </c>
      <c r="I830" s="47"/>
      <c r="J830" s="16">
        <v>100</v>
      </c>
      <c r="K830" s="16">
        <v>100</v>
      </c>
      <c r="L830" s="16">
        <v>100</v>
      </c>
    </row>
    <row r="831" spans="1:12" x14ac:dyDescent="0.25">
      <c r="A831" s="44"/>
      <c r="B831" s="44"/>
      <c r="C831" s="13">
        <v>2019</v>
      </c>
      <c r="D831" s="14">
        <f t="shared" si="159"/>
        <v>13706.8</v>
      </c>
      <c r="E831" s="17">
        <v>0</v>
      </c>
      <c r="F831" s="17">
        <v>0</v>
      </c>
      <c r="G831" s="17">
        <v>13706.8</v>
      </c>
      <c r="H831" s="17">
        <v>0</v>
      </c>
      <c r="I831" s="47"/>
      <c r="J831" s="16">
        <v>100</v>
      </c>
      <c r="K831" s="16">
        <v>100</v>
      </c>
      <c r="L831" s="16">
        <v>100</v>
      </c>
    </row>
    <row r="832" spans="1:12" x14ac:dyDescent="0.25">
      <c r="A832" s="44"/>
      <c r="B832" s="44"/>
      <c r="C832" s="13">
        <v>2020</v>
      </c>
      <c r="D832" s="14">
        <f t="shared" si="159"/>
        <v>15840.6</v>
      </c>
      <c r="E832" s="17">
        <v>0</v>
      </c>
      <c r="F832" s="17">
        <v>0</v>
      </c>
      <c r="G832" s="17">
        <v>15840.6</v>
      </c>
      <c r="H832" s="17">
        <v>0</v>
      </c>
      <c r="I832" s="47"/>
      <c r="J832" s="16">
        <v>100</v>
      </c>
      <c r="K832" s="16">
        <v>100</v>
      </c>
      <c r="L832" s="16">
        <v>100</v>
      </c>
    </row>
    <row r="833" spans="1:12" x14ac:dyDescent="0.25">
      <c r="A833" s="44"/>
      <c r="B833" s="44"/>
      <c r="C833" s="13">
        <v>2021</v>
      </c>
      <c r="D833" s="14">
        <f t="shared" si="159"/>
        <v>15936.9</v>
      </c>
      <c r="E833" s="17">
        <v>0</v>
      </c>
      <c r="F833" s="17">
        <v>630.5</v>
      </c>
      <c r="G833" s="17">
        <v>15306.4</v>
      </c>
      <c r="H833" s="17">
        <v>0</v>
      </c>
      <c r="I833" s="47"/>
      <c r="J833" s="16">
        <v>100</v>
      </c>
      <c r="K833" s="16">
        <v>100</v>
      </c>
      <c r="L833" s="16">
        <v>100</v>
      </c>
    </row>
    <row r="834" spans="1:12" x14ac:dyDescent="0.25">
      <c r="A834" s="44"/>
      <c r="B834" s="44"/>
      <c r="C834" s="13">
        <v>2022</v>
      </c>
      <c r="D834" s="17">
        <f t="shared" si="159"/>
        <v>18021.099999999999</v>
      </c>
      <c r="E834" s="17">
        <v>0</v>
      </c>
      <c r="F834" s="17">
        <v>55</v>
      </c>
      <c r="G834" s="17">
        <v>17966.099999999999</v>
      </c>
      <c r="H834" s="17">
        <v>0</v>
      </c>
      <c r="I834" s="47"/>
      <c r="J834" s="16">
        <v>100</v>
      </c>
      <c r="K834" s="16">
        <v>100</v>
      </c>
      <c r="L834" s="16">
        <v>100</v>
      </c>
    </row>
    <row r="835" spans="1:12" x14ac:dyDescent="0.25">
      <c r="A835" s="45"/>
      <c r="B835" s="45"/>
      <c r="C835" s="13">
        <v>2023</v>
      </c>
      <c r="D835" s="17">
        <f t="shared" si="159"/>
        <v>21104.199999999997</v>
      </c>
      <c r="E835" s="17"/>
      <c r="F835" s="17">
        <v>402.1</v>
      </c>
      <c r="G835" s="17">
        <v>20702.099999999999</v>
      </c>
      <c r="H835" s="17"/>
      <c r="I835" s="48"/>
      <c r="J835" s="16">
        <v>100</v>
      </c>
      <c r="K835" s="16">
        <v>100</v>
      </c>
      <c r="L835" s="16">
        <v>100</v>
      </c>
    </row>
    <row r="836" spans="1:12" ht="15" customHeight="1" x14ac:dyDescent="0.25">
      <c r="A836" s="39" t="s">
        <v>191</v>
      </c>
      <c r="B836" s="39" t="s">
        <v>371</v>
      </c>
      <c r="C836" s="11" t="s">
        <v>18</v>
      </c>
      <c r="D836" s="12">
        <f>SUM(D837:D844)</f>
        <v>122523.8</v>
      </c>
      <c r="E836" s="12">
        <f>SUM(E837:E845)</f>
        <v>0</v>
      </c>
      <c r="F836" s="12">
        <f t="shared" ref="F836:H836" si="160">SUM(F837:F845)</f>
        <v>0</v>
      </c>
      <c r="G836" s="12">
        <f t="shared" si="160"/>
        <v>144805.5</v>
      </c>
      <c r="H836" s="12">
        <f t="shared" si="160"/>
        <v>0</v>
      </c>
      <c r="I836" s="39" t="s">
        <v>30</v>
      </c>
      <c r="J836" s="39" t="s">
        <v>30</v>
      </c>
      <c r="K836" s="39" t="s">
        <v>30</v>
      </c>
      <c r="L836" s="39" t="s">
        <v>30</v>
      </c>
    </row>
    <row r="837" spans="1:12" x14ac:dyDescent="0.25">
      <c r="A837" s="40"/>
      <c r="B837" s="40"/>
      <c r="C837" s="11">
        <v>2014</v>
      </c>
      <c r="D837" s="12">
        <f>SUM(E837:H837)</f>
        <v>12166</v>
      </c>
      <c r="E837" s="12">
        <f>E848</f>
        <v>0</v>
      </c>
      <c r="F837" s="12">
        <f t="shared" ref="F837:H837" si="161">F848</f>
        <v>0</v>
      </c>
      <c r="G837" s="12">
        <f t="shared" si="161"/>
        <v>12166</v>
      </c>
      <c r="H837" s="12">
        <f t="shared" si="161"/>
        <v>0</v>
      </c>
      <c r="I837" s="40"/>
      <c r="J837" s="40"/>
      <c r="K837" s="40"/>
      <c r="L837" s="40"/>
    </row>
    <row r="838" spans="1:12" x14ac:dyDescent="0.25">
      <c r="A838" s="40"/>
      <c r="B838" s="40"/>
      <c r="C838" s="11">
        <v>2015</v>
      </c>
      <c r="D838" s="12">
        <f t="shared" ref="D838:D846" si="162">SUM(E838:H838)</f>
        <v>13344.1</v>
      </c>
      <c r="E838" s="12">
        <f t="shared" ref="E838:H846" si="163">E849</f>
        <v>0</v>
      </c>
      <c r="F838" s="12">
        <f t="shared" si="163"/>
        <v>0</v>
      </c>
      <c r="G838" s="12">
        <f t="shared" si="163"/>
        <v>13344.1</v>
      </c>
      <c r="H838" s="12">
        <f t="shared" si="163"/>
        <v>0</v>
      </c>
      <c r="I838" s="40"/>
      <c r="J838" s="40"/>
      <c r="K838" s="40"/>
      <c r="L838" s="40"/>
    </row>
    <row r="839" spans="1:12" x14ac:dyDescent="0.25">
      <c r="A839" s="40"/>
      <c r="B839" s="40"/>
      <c r="C839" s="11">
        <v>2016</v>
      </c>
      <c r="D839" s="12">
        <f t="shared" si="162"/>
        <v>12057.9</v>
      </c>
      <c r="E839" s="12">
        <f t="shared" si="163"/>
        <v>0</v>
      </c>
      <c r="F839" s="12">
        <f t="shared" si="163"/>
        <v>0</v>
      </c>
      <c r="G839" s="12">
        <f t="shared" si="163"/>
        <v>12057.9</v>
      </c>
      <c r="H839" s="12">
        <f t="shared" si="163"/>
        <v>0</v>
      </c>
      <c r="I839" s="40"/>
      <c r="J839" s="40"/>
      <c r="K839" s="40"/>
      <c r="L839" s="40"/>
    </row>
    <row r="840" spans="1:12" x14ac:dyDescent="0.25">
      <c r="A840" s="40"/>
      <c r="B840" s="40"/>
      <c r="C840" s="11">
        <v>2017</v>
      </c>
      <c r="D840" s="12">
        <f t="shared" si="162"/>
        <v>13485</v>
      </c>
      <c r="E840" s="12">
        <f t="shared" si="163"/>
        <v>0</v>
      </c>
      <c r="F840" s="12">
        <f t="shared" si="163"/>
        <v>0</v>
      </c>
      <c r="G840" s="12">
        <f t="shared" si="163"/>
        <v>13485</v>
      </c>
      <c r="H840" s="12">
        <f t="shared" si="163"/>
        <v>0</v>
      </c>
      <c r="I840" s="40"/>
      <c r="J840" s="40"/>
      <c r="K840" s="40"/>
      <c r="L840" s="40"/>
    </row>
    <row r="841" spans="1:12" x14ac:dyDescent="0.25">
      <c r="A841" s="40"/>
      <c r="B841" s="40"/>
      <c r="C841" s="11">
        <v>2018</v>
      </c>
      <c r="D841" s="12">
        <f t="shared" si="162"/>
        <v>15849.5</v>
      </c>
      <c r="E841" s="12">
        <f t="shared" si="163"/>
        <v>0</v>
      </c>
      <c r="F841" s="12">
        <f t="shared" si="163"/>
        <v>0</v>
      </c>
      <c r="G841" s="12">
        <f t="shared" si="163"/>
        <v>15849.5</v>
      </c>
      <c r="H841" s="12">
        <f t="shared" si="163"/>
        <v>0</v>
      </c>
      <c r="I841" s="40"/>
      <c r="J841" s="40"/>
      <c r="K841" s="40"/>
      <c r="L841" s="40"/>
    </row>
    <row r="842" spans="1:12" x14ac:dyDescent="0.25">
      <c r="A842" s="40"/>
      <c r="B842" s="40"/>
      <c r="C842" s="11">
        <v>2019</v>
      </c>
      <c r="D842" s="12">
        <f t="shared" si="162"/>
        <v>17264.099999999999</v>
      </c>
      <c r="E842" s="12">
        <f t="shared" si="163"/>
        <v>0</v>
      </c>
      <c r="F842" s="12">
        <f t="shared" si="163"/>
        <v>0</v>
      </c>
      <c r="G842" s="12">
        <f t="shared" si="163"/>
        <v>17264.099999999999</v>
      </c>
      <c r="H842" s="12">
        <f t="shared" si="163"/>
        <v>0</v>
      </c>
      <c r="I842" s="40"/>
      <c r="J842" s="40"/>
      <c r="K842" s="40"/>
      <c r="L842" s="40"/>
    </row>
    <row r="843" spans="1:12" x14ac:dyDescent="0.25">
      <c r="A843" s="40"/>
      <c r="B843" s="40"/>
      <c r="C843" s="11">
        <v>2020</v>
      </c>
      <c r="D843" s="12">
        <f t="shared" si="162"/>
        <v>18259.400000000001</v>
      </c>
      <c r="E843" s="12">
        <f t="shared" si="163"/>
        <v>0</v>
      </c>
      <c r="F843" s="12">
        <f t="shared" si="163"/>
        <v>0</v>
      </c>
      <c r="G843" s="12">
        <f t="shared" si="163"/>
        <v>18259.400000000001</v>
      </c>
      <c r="H843" s="12">
        <f t="shared" si="163"/>
        <v>0</v>
      </c>
      <c r="I843" s="40"/>
      <c r="J843" s="40"/>
      <c r="K843" s="40"/>
      <c r="L843" s="40"/>
    </row>
    <row r="844" spans="1:12" x14ac:dyDescent="0.25">
      <c r="A844" s="40"/>
      <c r="B844" s="40"/>
      <c r="C844" s="11">
        <v>2021</v>
      </c>
      <c r="D844" s="12">
        <f t="shared" si="162"/>
        <v>20097.8</v>
      </c>
      <c r="E844" s="12">
        <f t="shared" si="163"/>
        <v>0</v>
      </c>
      <c r="F844" s="12">
        <f t="shared" si="163"/>
        <v>0</v>
      </c>
      <c r="G844" s="12">
        <f t="shared" si="163"/>
        <v>20097.8</v>
      </c>
      <c r="H844" s="12">
        <f t="shared" si="163"/>
        <v>0</v>
      </c>
      <c r="I844" s="40"/>
      <c r="J844" s="40"/>
      <c r="K844" s="40"/>
      <c r="L844" s="40"/>
    </row>
    <row r="845" spans="1:12" x14ac:dyDescent="0.25">
      <c r="A845" s="40"/>
      <c r="B845" s="40"/>
      <c r="C845" s="11">
        <v>2022</v>
      </c>
      <c r="D845" s="12">
        <f t="shared" si="162"/>
        <v>22281.7</v>
      </c>
      <c r="E845" s="12">
        <f t="shared" si="163"/>
        <v>0</v>
      </c>
      <c r="F845" s="12">
        <f t="shared" si="163"/>
        <v>0</v>
      </c>
      <c r="G845" s="12">
        <f t="shared" si="163"/>
        <v>22281.7</v>
      </c>
      <c r="H845" s="12">
        <f t="shared" si="163"/>
        <v>0</v>
      </c>
      <c r="I845" s="40"/>
      <c r="J845" s="40"/>
      <c r="K845" s="40"/>
      <c r="L845" s="40"/>
    </row>
    <row r="846" spans="1:12" x14ac:dyDescent="0.25">
      <c r="A846" s="41"/>
      <c r="B846" s="41"/>
      <c r="C846" s="11">
        <v>2023</v>
      </c>
      <c r="D846" s="12">
        <f t="shared" si="162"/>
        <v>26144.799999999999</v>
      </c>
      <c r="E846" s="12">
        <f t="shared" si="163"/>
        <v>0</v>
      </c>
      <c r="F846" s="12">
        <f t="shared" si="163"/>
        <v>0</v>
      </c>
      <c r="G846" s="12">
        <f t="shared" si="163"/>
        <v>26144.799999999999</v>
      </c>
      <c r="H846" s="12">
        <f t="shared" si="163"/>
        <v>0</v>
      </c>
      <c r="I846" s="41"/>
      <c r="J846" s="41"/>
      <c r="K846" s="41"/>
      <c r="L846" s="41"/>
    </row>
    <row r="847" spans="1:12" x14ac:dyDescent="0.25">
      <c r="A847" s="43" t="s">
        <v>192</v>
      </c>
      <c r="B847" s="43" t="s">
        <v>193</v>
      </c>
      <c r="C847" s="13" t="s">
        <v>18</v>
      </c>
      <c r="D847" s="14">
        <f>SUM(E847:H847)</f>
        <v>122523.8</v>
      </c>
      <c r="E847" s="14">
        <f>SUM(E848:E855)</f>
        <v>0</v>
      </c>
      <c r="F847" s="14">
        <f>SUM(F848:F855)</f>
        <v>0</v>
      </c>
      <c r="G847" s="14">
        <f>SUM(G848:G855)</f>
        <v>122523.8</v>
      </c>
      <c r="H847" s="14">
        <f>SUM(H848:H855)</f>
        <v>0</v>
      </c>
      <c r="I847" s="15" t="s">
        <v>19</v>
      </c>
      <c r="J847" s="15" t="s">
        <v>19</v>
      </c>
      <c r="K847" s="15" t="s">
        <v>19</v>
      </c>
      <c r="L847" s="15" t="s">
        <v>19</v>
      </c>
    </row>
    <row r="848" spans="1:12" x14ac:dyDescent="0.25">
      <c r="A848" s="44"/>
      <c r="B848" s="44"/>
      <c r="C848" s="13">
        <v>2014</v>
      </c>
      <c r="D848" s="14">
        <f t="shared" ref="D848:D857" si="164">SUM(E848:H848)</f>
        <v>12166</v>
      </c>
      <c r="E848" s="17">
        <v>0</v>
      </c>
      <c r="F848" s="17">
        <v>0</v>
      </c>
      <c r="G848" s="17">
        <v>12166</v>
      </c>
      <c r="H848" s="17">
        <v>0</v>
      </c>
      <c r="I848" s="46" t="s">
        <v>372</v>
      </c>
      <c r="J848" s="16">
        <v>100</v>
      </c>
      <c r="K848" s="16">
        <v>100</v>
      </c>
      <c r="L848" s="16">
        <v>100</v>
      </c>
    </row>
    <row r="849" spans="1:12" x14ac:dyDescent="0.25">
      <c r="A849" s="44"/>
      <c r="B849" s="44"/>
      <c r="C849" s="13">
        <v>2015</v>
      </c>
      <c r="D849" s="14">
        <f t="shared" si="164"/>
        <v>13344.1</v>
      </c>
      <c r="E849" s="17">
        <v>0</v>
      </c>
      <c r="F849" s="17">
        <v>0</v>
      </c>
      <c r="G849" s="17">
        <v>13344.1</v>
      </c>
      <c r="H849" s="17">
        <v>0</v>
      </c>
      <c r="I849" s="47"/>
      <c r="J849" s="16">
        <v>100</v>
      </c>
      <c r="K849" s="16">
        <v>100</v>
      </c>
      <c r="L849" s="16">
        <v>100</v>
      </c>
    </row>
    <row r="850" spans="1:12" x14ac:dyDescent="0.25">
      <c r="A850" s="44"/>
      <c r="B850" s="44"/>
      <c r="C850" s="13">
        <v>2016</v>
      </c>
      <c r="D850" s="14">
        <f t="shared" si="164"/>
        <v>12057.9</v>
      </c>
      <c r="E850" s="17">
        <v>0</v>
      </c>
      <c r="F850" s="17">
        <v>0</v>
      </c>
      <c r="G850" s="17">
        <v>12057.9</v>
      </c>
      <c r="H850" s="17">
        <v>0</v>
      </c>
      <c r="I850" s="47"/>
      <c r="J850" s="16">
        <v>100</v>
      </c>
      <c r="K850" s="16">
        <v>100</v>
      </c>
      <c r="L850" s="16">
        <v>100</v>
      </c>
    </row>
    <row r="851" spans="1:12" x14ac:dyDescent="0.25">
      <c r="A851" s="44"/>
      <c r="B851" s="44"/>
      <c r="C851" s="13">
        <v>2017</v>
      </c>
      <c r="D851" s="14">
        <f t="shared" si="164"/>
        <v>13485</v>
      </c>
      <c r="E851" s="17">
        <v>0</v>
      </c>
      <c r="F851" s="17">
        <v>0</v>
      </c>
      <c r="G851" s="17">
        <v>13485</v>
      </c>
      <c r="H851" s="17">
        <v>0</v>
      </c>
      <c r="I851" s="47"/>
      <c r="J851" s="16">
        <v>100</v>
      </c>
      <c r="K851" s="16">
        <v>100</v>
      </c>
      <c r="L851" s="16">
        <v>100</v>
      </c>
    </row>
    <row r="852" spans="1:12" x14ac:dyDescent="0.25">
      <c r="A852" s="44"/>
      <c r="B852" s="44"/>
      <c r="C852" s="13">
        <v>2018</v>
      </c>
      <c r="D852" s="14">
        <f t="shared" si="164"/>
        <v>15849.5</v>
      </c>
      <c r="E852" s="17">
        <v>0</v>
      </c>
      <c r="F852" s="17">
        <v>0</v>
      </c>
      <c r="G852" s="17">
        <v>15849.5</v>
      </c>
      <c r="H852" s="17">
        <v>0</v>
      </c>
      <c r="I852" s="47"/>
      <c r="J852" s="16">
        <v>100</v>
      </c>
      <c r="K852" s="16">
        <v>100</v>
      </c>
      <c r="L852" s="16">
        <v>100</v>
      </c>
    </row>
    <row r="853" spans="1:12" x14ac:dyDescent="0.25">
      <c r="A853" s="44"/>
      <c r="B853" s="44"/>
      <c r="C853" s="13">
        <v>2019</v>
      </c>
      <c r="D853" s="14">
        <f t="shared" si="164"/>
        <v>17264.099999999999</v>
      </c>
      <c r="E853" s="17">
        <v>0</v>
      </c>
      <c r="F853" s="17">
        <v>0</v>
      </c>
      <c r="G853" s="17">
        <v>17264.099999999999</v>
      </c>
      <c r="H853" s="17">
        <v>0</v>
      </c>
      <c r="I853" s="47"/>
      <c r="J853" s="16">
        <v>100</v>
      </c>
      <c r="K853" s="16">
        <v>100</v>
      </c>
      <c r="L853" s="16">
        <v>100</v>
      </c>
    </row>
    <row r="854" spans="1:12" x14ac:dyDescent="0.25">
      <c r="A854" s="44"/>
      <c r="B854" s="44"/>
      <c r="C854" s="13">
        <v>2020</v>
      </c>
      <c r="D854" s="14">
        <f t="shared" si="164"/>
        <v>18259.400000000001</v>
      </c>
      <c r="E854" s="17">
        <v>0</v>
      </c>
      <c r="F854" s="17">
        <v>0</v>
      </c>
      <c r="G854" s="17">
        <v>18259.400000000001</v>
      </c>
      <c r="H854" s="17">
        <v>0</v>
      </c>
      <c r="I854" s="47"/>
      <c r="J854" s="16">
        <v>100</v>
      </c>
      <c r="K854" s="16">
        <v>100</v>
      </c>
      <c r="L854" s="16">
        <v>100</v>
      </c>
    </row>
    <row r="855" spans="1:12" x14ac:dyDescent="0.25">
      <c r="A855" s="44"/>
      <c r="B855" s="44"/>
      <c r="C855" s="13">
        <v>2021</v>
      </c>
      <c r="D855" s="14">
        <f t="shared" si="164"/>
        <v>20097.8</v>
      </c>
      <c r="E855" s="17">
        <v>0</v>
      </c>
      <c r="F855" s="17">
        <v>0</v>
      </c>
      <c r="G855" s="17">
        <v>20097.8</v>
      </c>
      <c r="H855" s="17">
        <v>0</v>
      </c>
      <c r="I855" s="47"/>
      <c r="J855" s="16">
        <v>100</v>
      </c>
      <c r="K855" s="16">
        <v>100</v>
      </c>
      <c r="L855" s="16">
        <v>100</v>
      </c>
    </row>
    <row r="856" spans="1:12" x14ac:dyDescent="0.25">
      <c r="A856" s="44"/>
      <c r="B856" s="44"/>
      <c r="C856" s="13">
        <v>2022</v>
      </c>
      <c r="D856" s="17">
        <f t="shared" si="164"/>
        <v>22281.7</v>
      </c>
      <c r="E856" s="17">
        <v>0</v>
      </c>
      <c r="F856" s="17">
        <v>0</v>
      </c>
      <c r="G856" s="17">
        <v>22281.7</v>
      </c>
      <c r="H856" s="17">
        <v>0</v>
      </c>
      <c r="I856" s="47"/>
      <c r="J856" s="16">
        <v>100</v>
      </c>
      <c r="K856" s="16">
        <v>100</v>
      </c>
      <c r="L856" s="16">
        <v>100</v>
      </c>
    </row>
    <row r="857" spans="1:12" x14ac:dyDescent="0.25">
      <c r="A857" s="45"/>
      <c r="B857" s="45"/>
      <c r="C857" s="13">
        <v>2023</v>
      </c>
      <c r="D857" s="17">
        <f t="shared" si="164"/>
        <v>26144.799999999999</v>
      </c>
      <c r="E857" s="17"/>
      <c r="F857" s="17"/>
      <c r="G857" s="17">
        <v>26144.799999999999</v>
      </c>
      <c r="H857" s="17"/>
      <c r="I857" s="48"/>
      <c r="J857" s="16">
        <v>100</v>
      </c>
      <c r="K857" s="16">
        <v>100</v>
      </c>
      <c r="L857" s="16">
        <v>100</v>
      </c>
    </row>
    <row r="858" spans="1:12" ht="15" customHeight="1" x14ac:dyDescent="0.25">
      <c r="A858" s="49" t="s">
        <v>194</v>
      </c>
      <c r="B858" s="49" t="s">
        <v>373</v>
      </c>
      <c r="C858" s="9" t="s">
        <v>18</v>
      </c>
      <c r="D858" s="10">
        <f>SUM(E858:H858)</f>
        <v>1960131.7999999998</v>
      </c>
      <c r="E858" s="10">
        <f>SUM(E859:E867)</f>
        <v>143094.1</v>
      </c>
      <c r="F858" s="10">
        <f t="shared" ref="F858:H858" si="165">SUM(F859:F867)</f>
        <v>591542.89999999991</v>
      </c>
      <c r="G858" s="10">
        <f t="shared" si="165"/>
        <v>1225494.8</v>
      </c>
      <c r="H858" s="10">
        <f t="shared" si="165"/>
        <v>0</v>
      </c>
      <c r="I858" s="49" t="s">
        <v>195</v>
      </c>
      <c r="J858" s="49" t="s">
        <v>195</v>
      </c>
      <c r="K858" s="49" t="s">
        <v>195</v>
      </c>
      <c r="L858" s="49" t="s">
        <v>195</v>
      </c>
    </row>
    <row r="859" spans="1:12" x14ac:dyDescent="0.25">
      <c r="A859" s="50"/>
      <c r="B859" s="50"/>
      <c r="C859" s="9">
        <v>2014</v>
      </c>
      <c r="D859" s="10">
        <f t="shared" ref="D859:H868" si="166">D870+D925+D958+D980+D1068+D1123+D1156+D1211+D1244</f>
        <v>296075</v>
      </c>
      <c r="E859" s="10">
        <f t="shared" si="166"/>
        <v>3537</v>
      </c>
      <c r="F859" s="10">
        <f t="shared" si="166"/>
        <v>171925</v>
      </c>
      <c r="G859" s="10">
        <f t="shared" si="166"/>
        <v>120613</v>
      </c>
      <c r="H859" s="10">
        <f t="shared" si="166"/>
        <v>0</v>
      </c>
      <c r="I859" s="50"/>
      <c r="J859" s="50"/>
      <c r="K859" s="50"/>
      <c r="L859" s="50"/>
    </row>
    <row r="860" spans="1:12" x14ac:dyDescent="0.25">
      <c r="A860" s="50"/>
      <c r="B860" s="50"/>
      <c r="C860" s="9">
        <v>2015</v>
      </c>
      <c r="D860" s="10">
        <f t="shared" si="166"/>
        <v>77840</v>
      </c>
      <c r="E860" s="10">
        <f t="shared" si="166"/>
        <v>620.20000000000005</v>
      </c>
      <c r="F860" s="10">
        <f t="shared" si="166"/>
        <v>2897.7000000000003</v>
      </c>
      <c r="G860" s="10">
        <f t="shared" si="166"/>
        <v>74322.100000000006</v>
      </c>
      <c r="H860" s="10">
        <f t="shared" si="166"/>
        <v>0</v>
      </c>
      <c r="I860" s="50"/>
      <c r="J860" s="50"/>
      <c r="K860" s="50"/>
      <c r="L860" s="50"/>
    </row>
    <row r="861" spans="1:12" x14ac:dyDescent="0.25">
      <c r="A861" s="50"/>
      <c r="B861" s="50"/>
      <c r="C861" s="9">
        <v>2016</v>
      </c>
      <c r="D861" s="10">
        <f t="shared" si="166"/>
        <v>276844.89999999997</v>
      </c>
      <c r="E861" s="10">
        <f t="shared" si="166"/>
        <v>0</v>
      </c>
      <c r="F861" s="10">
        <f t="shared" si="166"/>
        <v>161773.79999999999</v>
      </c>
      <c r="G861" s="10">
        <f t="shared" si="166"/>
        <v>115071.1</v>
      </c>
      <c r="H861" s="10">
        <f t="shared" si="166"/>
        <v>0</v>
      </c>
      <c r="I861" s="50"/>
      <c r="J861" s="50"/>
      <c r="K861" s="50"/>
      <c r="L861" s="50"/>
    </row>
    <row r="862" spans="1:12" x14ac:dyDescent="0.25">
      <c r="A862" s="50"/>
      <c r="B862" s="50"/>
      <c r="C862" s="9">
        <v>2017</v>
      </c>
      <c r="D862" s="10">
        <f t="shared" si="166"/>
        <v>304796.49999999994</v>
      </c>
      <c r="E862" s="10">
        <f t="shared" si="166"/>
        <v>15566.8</v>
      </c>
      <c r="F862" s="10">
        <f t="shared" si="166"/>
        <v>173219.80000000002</v>
      </c>
      <c r="G862" s="10">
        <f t="shared" si="166"/>
        <v>116009.90000000001</v>
      </c>
      <c r="H862" s="10">
        <f t="shared" si="166"/>
        <v>0</v>
      </c>
      <c r="I862" s="50"/>
      <c r="J862" s="50"/>
      <c r="K862" s="50"/>
      <c r="L862" s="50"/>
    </row>
    <row r="863" spans="1:12" x14ac:dyDescent="0.25">
      <c r="A863" s="50"/>
      <c r="B863" s="50"/>
      <c r="C863" s="9">
        <v>2018</v>
      </c>
      <c r="D863" s="10">
        <f t="shared" si="166"/>
        <v>100146.39999999998</v>
      </c>
      <c r="E863" s="10">
        <f t="shared" si="166"/>
        <v>0</v>
      </c>
      <c r="F863" s="10">
        <f t="shared" si="166"/>
        <v>30478.1</v>
      </c>
      <c r="G863" s="10">
        <f t="shared" si="166"/>
        <v>69668.299999999988</v>
      </c>
      <c r="H863" s="10">
        <f t="shared" si="166"/>
        <v>0</v>
      </c>
      <c r="I863" s="50"/>
      <c r="J863" s="50"/>
      <c r="K863" s="50"/>
      <c r="L863" s="50"/>
    </row>
    <row r="864" spans="1:12" x14ac:dyDescent="0.25">
      <c r="A864" s="50"/>
      <c r="B864" s="50"/>
      <c r="C864" s="9">
        <v>2019</v>
      </c>
      <c r="D864" s="10">
        <f t="shared" si="166"/>
        <v>219304.6</v>
      </c>
      <c r="E864" s="10">
        <f t="shared" si="166"/>
        <v>15852.9</v>
      </c>
      <c r="F864" s="10">
        <f t="shared" si="166"/>
        <v>23124.100000000002</v>
      </c>
      <c r="G864" s="10">
        <f t="shared" si="166"/>
        <v>180327.6</v>
      </c>
      <c r="H864" s="10">
        <f t="shared" si="166"/>
        <v>0</v>
      </c>
      <c r="I864" s="50"/>
      <c r="J864" s="50"/>
      <c r="K864" s="50"/>
      <c r="L864" s="50"/>
    </row>
    <row r="865" spans="1:12" x14ac:dyDescent="0.25">
      <c r="A865" s="50"/>
      <c r="B865" s="50"/>
      <c r="C865" s="9">
        <v>2020</v>
      </c>
      <c r="D865" s="10">
        <f t="shared" si="166"/>
        <v>193011.59999999998</v>
      </c>
      <c r="E865" s="10">
        <f t="shared" si="166"/>
        <v>36419.599999999999</v>
      </c>
      <c r="F865" s="10">
        <f t="shared" si="166"/>
        <v>0</v>
      </c>
      <c r="G865" s="10">
        <f t="shared" si="166"/>
        <v>156592</v>
      </c>
      <c r="H865" s="10">
        <f t="shared" si="166"/>
        <v>0</v>
      </c>
      <c r="I865" s="50"/>
      <c r="J865" s="50"/>
      <c r="K865" s="50"/>
      <c r="L865" s="50"/>
    </row>
    <row r="866" spans="1:12" x14ac:dyDescent="0.25">
      <c r="A866" s="50"/>
      <c r="B866" s="50"/>
      <c r="C866" s="9">
        <v>2021</v>
      </c>
      <c r="D866" s="10">
        <f t="shared" si="166"/>
        <v>294274.7</v>
      </c>
      <c r="E866" s="10">
        <f t="shared" si="166"/>
        <v>71097.600000000006</v>
      </c>
      <c r="F866" s="10">
        <f t="shared" si="166"/>
        <v>17861.7</v>
      </c>
      <c r="G866" s="10">
        <f t="shared" si="166"/>
        <v>205315.4</v>
      </c>
      <c r="H866" s="10">
        <f t="shared" si="166"/>
        <v>0</v>
      </c>
      <c r="I866" s="50"/>
      <c r="J866" s="50"/>
      <c r="K866" s="50"/>
      <c r="L866" s="50"/>
    </row>
    <row r="867" spans="1:12" x14ac:dyDescent="0.25">
      <c r="A867" s="50"/>
      <c r="B867" s="50"/>
      <c r="C867" s="9">
        <v>2022</v>
      </c>
      <c r="D867" s="10">
        <f t="shared" si="166"/>
        <v>197838.09999999998</v>
      </c>
      <c r="E867" s="10">
        <f t="shared" si="166"/>
        <v>0</v>
      </c>
      <c r="F867" s="10">
        <f t="shared" si="166"/>
        <v>10262.700000000001</v>
      </c>
      <c r="G867" s="10">
        <f t="shared" si="166"/>
        <v>187575.4</v>
      </c>
      <c r="H867" s="10">
        <f t="shared" si="166"/>
        <v>0</v>
      </c>
      <c r="I867" s="50"/>
      <c r="J867" s="50"/>
      <c r="K867" s="50"/>
      <c r="L867" s="50"/>
    </row>
    <row r="868" spans="1:12" x14ac:dyDescent="0.25">
      <c r="A868" s="51"/>
      <c r="B868" s="51"/>
      <c r="C868" s="9">
        <v>2023</v>
      </c>
      <c r="D868" s="10">
        <f t="shared" si="166"/>
        <v>482387.20000000001</v>
      </c>
      <c r="E868" s="10">
        <f t="shared" si="166"/>
        <v>0</v>
      </c>
      <c r="F868" s="10">
        <f t="shared" si="166"/>
        <v>191803.69999999998</v>
      </c>
      <c r="G868" s="10">
        <f t="shared" si="166"/>
        <v>290583.5</v>
      </c>
      <c r="H868" s="10">
        <f t="shared" si="166"/>
        <v>0</v>
      </c>
      <c r="I868" s="51"/>
      <c r="J868" s="51"/>
      <c r="K868" s="51"/>
      <c r="L868" s="51"/>
    </row>
    <row r="869" spans="1:12" x14ac:dyDescent="0.25">
      <c r="A869" s="39" t="s">
        <v>196</v>
      </c>
      <c r="B869" s="39" t="s">
        <v>374</v>
      </c>
      <c r="C869" s="11" t="s">
        <v>18</v>
      </c>
      <c r="D869" s="12">
        <f>SUM(D870:D877)</f>
        <v>131872.9</v>
      </c>
      <c r="E869" s="12">
        <f>SUM(E870:E878)</f>
        <v>0</v>
      </c>
      <c r="F869" s="12">
        <f t="shared" ref="F869:H869" si="167">SUM(F870:F878)</f>
        <v>20160.599999999999</v>
      </c>
      <c r="G869" s="12">
        <f t="shared" si="167"/>
        <v>126513.1</v>
      </c>
      <c r="H869" s="12">
        <f t="shared" si="167"/>
        <v>0</v>
      </c>
      <c r="I869" s="30" t="s">
        <v>19</v>
      </c>
      <c r="J869" s="30" t="s">
        <v>19</v>
      </c>
      <c r="K869" s="30" t="s">
        <v>19</v>
      </c>
      <c r="L869" s="30" t="s">
        <v>19</v>
      </c>
    </row>
    <row r="870" spans="1:12" ht="13.5" customHeight="1" x14ac:dyDescent="0.25">
      <c r="A870" s="40"/>
      <c r="B870" s="40"/>
      <c r="C870" s="11">
        <v>2014</v>
      </c>
      <c r="D870" s="12">
        <f>SUM(E870:H870)</f>
        <v>13838</v>
      </c>
      <c r="E870" s="12">
        <f t="shared" ref="E870:H879" si="168">E881+E892+E903+E914</f>
        <v>0</v>
      </c>
      <c r="F870" s="12">
        <f t="shared" si="168"/>
        <v>0</v>
      </c>
      <c r="G870" s="12">
        <f t="shared" si="168"/>
        <v>13838</v>
      </c>
      <c r="H870" s="12">
        <f t="shared" si="168"/>
        <v>0</v>
      </c>
      <c r="I870" s="56" t="s">
        <v>197</v>
      </c>
      <c r="J870" s="31">
        <v>15</v>
      </c>
      <c r="K870" s="31">
        <v>15</v>
      </c>
      <c r="L870" s="31">
        <v>100</v>
      </c>
    </row>
    <row r="871" spans="1:12" x14ac:dyDescent="0.25">
      <c r="A871" s="40"/>
      <c r="B871" s="40"/>
      <c r="C871" s="11">
        <v>2015</v>
      </c>
      <c r="D871" s="12">
        <f t="shared" ref="D871:D877" si="169">SUM(E871:H871)</f>
        <v>13243.6</v>
      </c>
      <c r="E871" s="12">
        <f t="shared" si="168"/>
        <v>0</v>
      </c>
      <c r="F871" s="12">
        <f t="shared" si="168"/>
        <v>0</v>
      </c>
      <c r="G871" s="12">
        <f t="shared" si="168"/>
        <v>13243.6</v>
      </c>
      <c r="H871" s="12">
        <f t="shared" si="168"/>
        <v>0</v>
      </c>
      <c r="I871" s="57"/>
      <c r="J871" s="31">
        <v>20</v>
      </c>
      <c r="K871" s="31">
        <v>20</v>
      </c>
      <c r="L871" s="31">
        <v>100</v>
      </c>
    </row>
    <row r="872" spans="1:12" x14ac:dyDescent="0.25">
      <c r="A872" s="40"/>
      <c r="B872" s="40"/>
      <c r="C872" s="11">
        <v>2016</v>
      </c>
      <c r="D872" s="12">
        <f t="shared" si="169"/>
        <v>9597.7999999999993</v>
      </c>
      <c r="E872" s="12">
        <f t="shared" si="168"/>
        <v>0</v>
      </c>
      <c r="F872" s="12">
        <f t="shared" si="168"/>
        <v>0</v>
      </c>
      <c r="G872" s="12">
        <f t="shared" si="168"/>
        <v>9597.7999999999993</v>
      </c>
      <c r="H872" s="12">
        <f t="shared" si="168"/>
        <v>0</v>
      </c>
      <c r="I872" s="57"/>
      <c r="J872" s="31">
        <v>25</v>
      </c>
      <c r="K872" s="31">
        <v>25</v>
      </c>
      <c r="L872" s="31">
        <v>100</v>
      </c>
    </row>
    <row r="873" spans="1:12" x14ac:dyDescent="0.25">
      <c r="A873" s="40"/>
      <c r="B873" s="40"/>
      <c r="C873" s="11">
        <v>2017</v>
      </c>
      <c r="D873" s="12">
        <f t="shared" si="169"/>
        <v>14627.8</v>
      </c>
      <c r="E873" s="12">
        <f t="shared" si="168"/>
        <v>0</v>
      </c>
      <c r="F873" s="12">
        <f t="shared" si="168"/>
        <v>0</v>
      </c>
      <c r="G873" s="12">
        <f t="shared" si="168"/>
        <v>14627.8</v>
      </c>
      <c r="H873" s="12">
        <f t="shared" si="168"/>
        <v>0</v>
      </c>
      <c r="I873" s="57"/>
      <c r="J873" s="31">
        <v>30</v>
      </c>
      <c r="K873" s="31">
        <v>30</v>
      </c>
      <c r="L873" s="31">
        <v>100</v>
      </c>
    </row>
    <row r="874" spans="1:12" x14ac:dyDescent="0.25">
      <c r="A874" s="40"/>
      <c r="B874" s="40"/>
      <c r="C874" s="11">
        <v>2018</v>
      </c>
      <c r="D874" s="12">
        <f t="shared" si="169"/>
        <v>29072.6</v>
      </c>
      <c r="E874" s="12">
        <f t="shared" si="168"/>
        <v>0</v>
      </c>
      <c r="F874" s="12">
        <f t="shared" si="168"/>
        <v>10135.300000000001</v>
      </c>
      <c r="G874" s="12">
        <f t="shared" si="168"/>
        <v>18937.3</v>
      </c>
      <c r="H874" s="12">
        <f t="shared" si="168"/>
        <v>0</v>
      </c>
      <c r="I874" s="57"/>
      <c r="J874" s="31">
        <v>35</v>
      </c>
      <c r="K874" s="31">
        <v>35</v>
      </c>
      <c r="L874" s="31">
        <v>100</v>
      </c>
    </row>
    <row r="875" spans="1:12" x14ac:dyDescent="0.25">
      <c r="A875" s="40"/>
      <c r="B875" s="40"/>
      <c r="C875" s="11">
        <v>2019</v>
      </c>
      <c r="D875" s="12">
        <f t="shared" si="169"/>
        <v>12945.199999999999</v>
      </c>
      <c r="E875" s="12">
        <f t="shared" si="168"/>
        <v>0</v>
      </c>
      <c r="F875" s="12">
        <f t="shared" si="168"/>
        <v>0</v>
      </c>
      <c r="G875" s="12">
        <f t="shared" si="168"/>
        <v>12945.199999999999</v>
      </c>
      <c r="H875" s="12">
        <f t="shared" si="168"/>
        <v>0</v>
      </c>
      <c r="I875" s="57"/>
      <c r="J875" s="31">
        <v>35</v>
      </c>
      <c r="K875" s="31">
        <v>35</v>
      </c>
      <c r="L875" s="31">
        <v>100</v>
      </c>
    </row>
    <row r="876" spans="1:12" x14ac:dyDescent="0.25">
      <c r="A876" s="40"/>
      <c r="B876" s="40"/>
      <c r="C876" s="11">
        <v>2020</v>
      </c>
      <c r="D876" s="12">
        <f t="shared" si="169"/>
        <v>10526.8</v>
      </c>
      <c r="E876" s="12">
        <f t="shared" si="168"/>
        <v>0</v>
      </c>
      <c r="F876" s="12">
        <f t="shared" si="168"/>
        <v>0</v>
      </c>
      <c r="G876" s="12">
        <f t="shared" si="168"/>
        <v>10526.8</v>
      </c>
      <c r="H876" s="12">
        <f t="shared" si="168"/>
        <v>0</v>
      </c>
      <c r="I876" s="57"/>
      <c r="J876" s="31">
        <v>36</v>
      </c>
      <c r="K876" s="31">
        <v>36</v>
      </c>
      <c r="L876" s="31">
        <v>100</v>
      </c>
    </row>
    <row r="877" spans="1:12" x14ac:dyDescent="0.25">
      <c r="A877" s="40"/>
      <c r="B877" s="40"/>
      <c r="C877" s="11">
        <v>2021</v>
      </c>
      <c r="D877" s="12">
        <f t="shared" si="169"/>
        <v>28021.1</v>
      </c>
      <c r="E877" s="12">
        <f t="shared" si="168"/>
        <v>0</v>
      </c>
      <c r="F877" s="12">
        <f t="shared" si="168"/>
        <v>10025.299999999999</v>
      </c>
      <c r="G877" s="12">
        <f t="shared" si="168"/>
        <v>17995.8</v>
      </c>
      <c r="H877" s="12">
        <f t="shared" si="168"/>
        <v>0</v>
      </c>
      <c r="I877" s="57"/>
      <c r="J877" s="31">
        <v>37</v>
      </c>
      <c r="K877" s="31">
        <v>37</v>
      </c>
      <c r="L877" s="31">
        <v>100</v>
      </c>
    </row>
    <row r="878" spans="1:12" x14ac:dyDescent="0.25">
      <c r="A878" s="40"/>
      <c r="B878" s="40"/>
      <c r="C878" s="11">
        <v>2022</v>
      </c>
      <c r="D878" s="12">
        <f t="shared" ref="D878:D879" si="170">SUM(E878:H878)</f>
        <v>14800.800000000001</v>
      </c>
      <c r="E878" s="12">
        <f t="shared" si="168"/>
        <v>0</v>
      </c>
      <c r="F878" s="12">
        <f t="shared" si="168"/>
        <v>0</v>
      </c>
      <c r="G878" s="12">
        <f t="shared" si="168"/>
        <v>14800.800000000001</v>
      </c>
      <c r="H878" s="12">
        <f t="shared" si="168"/>
        <v>0</v>
      </c>
      <c r="I878" s="57"/>
      <c r="J878" s="31">
        <v>38</v>
      </c>
      <c r="K878" s="31">
        <v>38</v>
      </c>
      <c r="L878" s="31">
        <v>100</v>
      </c>
    </row>
    <row r="879" spans="1:12" x14ac:dyDescent="0.25">
      <c r="A879" s="41"/>
      <c r="B879" s="41"/>
      <c r="C879" s="11">
        <v>2023</v>
      </c>
      <c r="D879" s="12">
        <f t="shared" si="170"/>
        <v>32073</v>
      </c>
      <c r="E879" s="12">
        <f t="shared" si="168"/>
        <v>0</v>
      </c>
      <c r="F879" s="12">
        <f t="shared" si="168"/>
        <v>12216.5</v>
      </c>
      <c r="G879" s="12">
        <f t="shared" si="168"/>
        <v>19856.5</v>
      </c>
      <c r="H879" s="12">
        <f t="shared" si="168"/>
        <v>0</v>
      </c>
      <c r="I879" s="58"/>
      <c r="J879" s="32">
        <v>45</v>
      </c>
      <c r="K879" s="32">
        <v>45</v>
      </c>
      <c r="L879" s="32">
        <v>100</v>
      </c>
    </row>
    <row r="880" spans="1:12" x14ac:dyDescent="0.25">
      <c r="A880" s="43" t="s">
        <v>198</v>
      </c>
      <c r="B880" s="43" t="s">
        <v>199</v>
      </c>
      <c r="C880" s="13" t="s">
        <v>18</v>
      </c>
      <c r="D880" s="14">
        <f>SUM(E880:H880)</f>
        <v>45079.9</v>
      </c>
      <c r="E880" s="14">
        <f>SUM(E881:E888)</f>
        <v>0</v>
      </c>
      <c r="F880" s="14">
        <f>SUM(F881:F888)</f>
        <v>0</v>
      </c>
      <c r="G880" s="14">
        <f>SUM(G881:G888)</f>
        <v>45079.9</v>
      </c>
      <c r="H880" s="14">
        <f>SUM(H881:H902)</f>
        <v>0</v>
      </c>
      <c r="I880" s="46" t="s">
        <v>200</v>
      </c>
      <c r="J880" s="46" t="s">
        <v>200</v>
      </c>
      <c r="K880" s="46" t="s">
        <v>200</v>
      </c>
      <c r="L880" s="46" t="s">
        <v>200</v>
      </c>
    </row>
    <row r="881" spans="1:12" x14ac:dyDescent="0.25">
      <c r="A881" s="44"/>
      <c r="B881" s="44"/>
      <c r="C881" s="13">
        <v>2014</v>
      </c>
      <c r="D881" s="14">
        <f t="shared" ref="D881:D890" si="171">SUM(E881:H881)</f>
        <v>3350</v>
      </c>
      <c r="E881" s="17">
        <v>0</v>
      </c>
      <c r="F881" s="17">
        <v>0</v>
      </c>
      <c r="G881" s="17">
        <v>3350</v>
      </c>
      <c r="H881" s="17">
        <v>0</v>
      </c>
      <c r="I881" s="47"/>
      <c r="J881" s="47"/>
      <c r="K881" s="47"/>
      <c r="L881" s="47"/>
    </row>
    <row r="882" spans="1:12" x14ac:dyDescent="0.25">
      <c r="A882" s="44"/>
      <c r="B882" s="44"/>
      <c r="C882" s="13">
        <v>2015</v>
      </c>
      <c r="D882" s="14">
        <f t="shared" si="171"/>
        <v>5250</v>
      </c>
      <c r="E882" s="17">
        <v>0</v>
      </c>
      <c r="F882" s="17">
        <v>0</v>
      </c>
      <c r="G882" s="17">
        <v>5250</v>
      </c>
      <c r="H882" s="17">
        <v>0</v>
      </c>
      <c r="I882" s="47"/>
      <c r="J882" s="47"/>
      <c r="K882" s="47"/>
      <c r="L882" s="47"/>
    </row>
    <row r="883" spans="1:12" x14ac:dyDescent="0.25">
      <c r="A883" s="44"/>
      <c r="B883" s="44"/>
      <c r="C883" s="13">
        <v>2016</v>
      </c>
      <c r="D883" s="14">
        <f t="shared" si="171"/>
        <v>5700</v>
      </c>
      <c r="E883" s="17">
        <v>0</v>
      </c>
      <c r="F883" s="17">
        <v>0</v>
      </c>
      <c r="G883" s="17">
        <v>5700</v>
      </c>
      <c r="H883" s="17">
        <v>0</v>
      </c>
      <c r="I883" s="47"/>
      <c r="J883" s="47"/>
      <c r="K883" s="47"/>
      <c r="L883" s="47"/>
    </row>
    <row r="884" spans="1:12" x14ac:dyDescent="0.25">
      <c r="A884" s="44"/>
      <c r="B884" s="44"/>
      <c r="C884" s="13">
        <v>2017</v>
      </c>
      <c r="D884" s="14">
        <f t="shared" si="171"/>
        <v>5800</v>
      </c>
      <c r="E884" s="17">
        <v>0</v>
      </c>
      <c r="F884" s="17">
        <v>0</v>
      </c>
      <c r="G884" s="17">
        <v>5800</v>
      </c>
      <c r="H884" s="17">
        <v>0</v>
      </c>
      <c r="I884" s="47"/>
      <c r="J884" s="47"/>
      <c r="K884" s="47"/>
      <c r="L884" s="47"/>
    </row>
    <row r="885" spans="1:12" x14ac:dyDescent="0.25">
      <c r="A885" s="44"/>
      <c r="B885" s="44"/>
      <c r="C885" s="13">
        <v>2018</v>
      </c>
      <c r="D885" s="14">
        <f t="shared" si="171"/>
        <v>5750</v>
      </c>
      <c r="E885" s="17">
        <v>0</v>
      </c>
      <c r="F885" s="17">
        <v>0</v>
      </c>
      <c r="G885" s="17">
        <v>5750</v>
      </c>
      <c r="H885" s="17">
        <v>0</v>
      </c>
      <c r="I885" s="47"/>
      <c r="J885" s="47"/>
      <c r="K885" s="47"/>
      <c r="L885" s="47"/>
    </row>
    <row r="886" spans="1:12" x14ac:dyDescent="0.25">
      <c r="A886" s="44"/>
      <c r="B886" s="44"/>
      <c r="C886" s="13">
        <v>2019</v>
      </c>
      <c r="D886" s="14">
        <f t="shared" si="171"/>
        <v>5600</v>
      </c>
      <c r="E886" s="17">
        <v>0</v>
      </c>
      <c r="F886" s="17">
        <v>0</v>
      </c>
      <c r="G886" s="17">
        <v>5600</v>
      </c>
      <c r="H886" s="17">
        <v>0</v>
      </c>
      <c r="I886" s="47"/>
      <c r="J886" s="47"/>
      <c r="K886" s="47"/>
      <c r="L886" s="47"/>
    </row>
    <row r="887" spans="1:12" x14ac:dyDescent="0.25">
      <c r="A887" s="44"/>
      <c r="B887" s="44"/>
      <c r="C887" s="13">
        <v>2020</v>
      </c>
      <c r="D887" s="14">
        <f t="shared" si="171"/>
        <v>6329.9</v>
      </c>
      <c r="E887" s="17">
        <v>0</v>
      </c>
      <c r="F887" s="17">
        <v>0</v>
      </c>
      <c r="G887" s="26">
        <v>6329.9</v>
      </c>
      <c r="H887" s="17">
        <v>0</v>
      </c>
      <c r="I887" s="47"/>
      <c r="J887" s="47"/>
      <c r="K887" s="47"/>
      <c r="L887" s="47"/>
    </row>
    <row r="888" spans="1:12" x14ac:dyDescent="0.25">
      <c r="A888" s="44"/>
      <c r="B888" s="44"/>
      <c r="C888" s="13">
        <v>2021</v>
      </c>
      <c r="D888" s="14">
        <f t="shared" si="171"/>
        <v>7300</v>
      </c>
      <c r="E888" s="17">
        <v>0</v>
      </c>
      <c r="F888" s="17">
        <v>0</v>
      </c>
      <c r="G888" s="17">
        <v>7300</v>
      </c>
      <c r="H888" s="17">
        <v>0</v>
      </c>
      <c r="I888" s="47"/>
      <c r="J888" s="47"/>
      <c r="K888" s="47"/>
      <c r="L888" s="47"/>
    </row>
    <row r="889" spans="1:12" x14ac:dyDescent="0.25">
      <c r="A889" s="44"/>
      <c r="B889" s="44"/>
      <c r="C889" s="13">
        <v>2022</v>
      </c>
      <c r="D889" s="17">
        <f t="shared" si="171"/>
        <v>7930</v>
      </c>
      <c r="E889" s="17">
        <v>0</v>
      </c>
      <c r="F889" s="17">
        <v>0</v>
      </c>
      <c r="G889" s="17">
        <v>7930</v>
      </c>
      <c r="H889" s="17">
        <v>0</v>
      </c>
      <c r="I889" s="47"/>
      <c r="J889" s="47"/>
      <c r="K889" s="47"/>
      <c r="L889" s="47"/>
    </row>
    <row r="890" spans="1:12" x14ac:dyDescent="0.25">
      <c r="A890" s="45"/>
      <c r="B890" s="45"/>
      <c r="C890" s="13">
        <v>2023</v>
      </c>
      <c r="D890" s="17">
        <f t="shared" si="171"/>
        <v>9286.7999999999993</v>
      </c>
      <c r="E890" s="17"/>
      <c r="F890" s="17"/>
      <c r="G890" s="17">
        <v>9286.7999999999993</v>
      </c>
      <c r="H890" s="17"/>
      <c r="I890" s="48"/>
      <c r="J890" s="48"/>
      <c r="K890" s="48"/>
      <c r="L890" s="48"/>
    </row>
    <row r="891" spans="1:12" x14ac:dyDescent="0.25">
      <c r="A891" s="43" t="s">
        <v>201</v>
      </c>
      <c r="B891" s="43" t="s">
        <v>202</v>
      </c>
      <c r="C891" s="13" t="s">
        <v>18</v>
      </c>
      <c r="D891" s="14">
        <f>SUM(E891:H891)</f>
        <v>13748.900000000001</v>
      </c>
      <c r="E891" s="14">
        <f>SUM(E892:E899)</f>
        <v>0</v>
      </c>
      <c r="F891" s="14">
        <f>SUM(F892:F899)</f>
        <v>0</v>
      </c>
      <c r="G891" s="14">
        <f>SUM(G892:G899)</f>
        <v>13748.900000000001</v>
      </c>
      <c r="H891" s="14">
        <f>SUM(H892:H913)</f>
        <v>0</v>
      </c>
      <c r="I891" s="46" t="s">
        <v>203</v>
      </c>
      <c r="J891" s="46" t="s">
        <v>203</v>
      </c>
      <c r="K891" s="46" t="s">
        <v>203</v>
      </c>
      <c r="L891" s="46" t="s">
        <v>203</v>
      </c>
    </row>
    <row r="892" spans="1:12" x14ac:dyDescent="0.25">
      <c r="A892" s="44"/>
      <c r="B892" s="44"/>
      <c r="C892" s="13">
        <v>2014</v>
      </c>
      <c r="D892" s="14">
        <f t="shared" ref="D892:D901" si="172">SUM(E892:H892)</f>
        <v>2056</v>
      </c>
      <c r="E892" s="17">
        <v>0</v>
      </c>
      <c r="F892" s="17">
        <v>0</v>
      </c>
      <c r="G892" s="17">
        <v>2056</v>
      </c>
      <c r="H892" s="17">
        <v>0</v>
      </c>
      <c r="I892" s="47"/>
      <c r="J892" s="47"/>
      <c r="K892" s="47"/>
      <c r="L892" s="47"/>
    </row>
    <row r="893" spans="1:12" x14ac:dyDescent="0.25">
      <c r="A893" s="44"/>
      <c r="B893" s="44"/>
      <c r="C893" s="13">
        <v>2015</v>
      </c>
      <c r="D893" s="14">
        <f t="shared" si="172"/>
        <v>1673</v>
      </c>
      <c r="E893" s="17">
        <v>0</v>
      </c>
      <c r="F893" s="17">
        <v>0</v>
      </c>
      <c r="G893" s="17">
        <v>1673</v>
      </c>
      <c r="H893" s="17">
        <v>0</v>
      </c>
      <c r="I893" s="47"/>
      <c r="J893" s="47"/>
      <c r="K893" s="47"/>
      <c r="L893" s="47"/>
    </row>
    <row r="894" spans="1:12" x14ac:dyDescent="0.25">
      <c r="A894" s="44"/>
      <c r="B894" s="44"/>
      <c r="C894" s="13">
        <v>2016</v>
      </c>
      <c r="D894" s="14">
        <f t="shared" si="172"/>
        <v>1037</v>
      </c>
      <c r="E894" s="17">
        <v>0</v>
      </c>
      <c r="F894" s="17">
        <v>0</v>
      </c>
      <c r="G894" s="17">
        <v>1037</v>
      </c>
      <c r="H894" s="17">
        <v>0</v>
      </c>
      <c r="I894" s="47"/>
      <c r="J894" s="47"/>
      <c r="K894" s="47"/>
      <c r="L894" s="47"/>
    </row>
    <row r="895" spans="1:12" x14ac:dyDescent="0.25">
      <c r="A895" s="44"/>
      <c r="B895" s="44"/>
      <c r="C895" s="13">
        <v>2017</v>
      </c>
      <c r="D895" s="14">
        <f t="shared" si="172"/>
        <v>1180.2</v>
      </c>
      <c r="E895" s="17">
        <v>0</v>
      </c>
      <c r="F895" s="17">
        <v>0</v>
      </c>
      <c r="G895" s="17">
        <v>1180.2</v>
      </c>
      <c r="H895" s="17">
        <v>0</v>
      </c>
      <c r="I895" s="47"/>
      <c r="J895" s="47"/>
      <c r="K895" s="47"/>
      <c r="L895" s="47"/>
    </row>
    <row r="896" spans="1:12" x14ac:dyDescent="0.25">
      <c r="A896" s="44"/>
      <c r="B896" s="44"/>
      <c r="C896" s="13">
        <v>2018</v>
      </c>
      <c r="D896" s="14">
        <f t="shared" si="172"/>
        <v>1931</v>
      </c>
      <c r="E896" s="17">
        <v>0</v>
      </c>
      <c r="F896" s="17">
        <v>0</v>
      </c>
      <c r="G896" s="17">
        <v>1931</v>
      </c>
      <c r="H896" s="17">
        <v>0</v>
      </c>
      <c r="I896" s="47"/>
      <c r="J896" s="47"/>
      <c r="K896" s="47"/>
      <c r="L896" s="47"/>
    </row>
    <row r="897" spans="1:12" x14ac:dyDescent="0.25">
      <c r="A897" s="44"/>
      <c r="B897" s="44"/>
      <c r="C897" s="13">
        <v>2019</v>
      </c>
      <c r="D897" s="14">
        <f t="shared" si="172"/>
        <v>1850</v>
      </c>
      <c r="E897" s="17">
        <v>0</v>
      </c>
      <c r="F897" s="17">
        <v>0</v>
      </c>
      <c r="G897" s="17">
        <v>1850</v>
      </c>
      <c r="H897" s="17">
        <v>0</v>
      </c>
      <c r="I897" s="47"/>
      <c r="J897" s="47"/>
      <c r="K897" s="47"/>
      <c r="L897" s="47"/>
    </row>
    <row r="898" spans="1:12" x14ac:dyDescent="0.25">
      <c r="A898" s="44"/>
      <c r="B898" s="44"/>
      <c r="C898" s="13">
        <v>2020</v>
      </c>
      <c r="D898" s="14">
        <f t="shared" si="172"/>
        <v>1273.4000000000001</v>
      </c>
      <c r="E898" s="17">
        <v>0</v>
      </c>
      <c r="F898" s="17">
        <v>0</v>
      </c>
      <c r="G898" s="26">
        <v>1273.4000000000001</v>
      </c>
      <c r="H898" s="17">
        <v>0</v>
      </c>
      <c r="I898" s="47"/>
      <c r="J898" s="47"/>
      <c r="K898" s="47"/>
      <c r="L898" s="47"/>
    </row>
    <row r="899" spans="1:12" x14ac:dyDescent="0.25">
      <c r="A899" s="44"/>
      <c r="B899" s="44"/>
      <c r="C899" s="13">
        <v>2021</v>
      </c>
      <c r="D899" s="14">
        <f t="shared" si="172"/>
        <v>2748.3</v>
      </c>
      <c r="E899" s="17">
        <v>0</v>
      </c>
      <c r="F899" s="17">
        <v>0</v>
      </c>
      <c r="G899" s="17">
        <v>2748.3</v>
      </c>
      <c r="H899" s="17">
        <v>0</v>
      </c>
      <c r="I899" s="47"/>
      <c r="J899" s="47"/>
      <c r="K899" s="47"/>
      <c r="L899" s="47"/>
    </row>
    <row r="900" spans="1:12" x14ac:dyDescent="0.25">
      <c r="A900" s="44"/>
      <c r="B900" s="44"/>
      <c r="C900" s="13">
        <v>2022</v>
      </c>
      <c r="D900" s="17">
        <f t="shared" si="172"/>
        <v>2408.6999999999998</v>
      </c>
      <c r="E900" s="17">
        <v>0</v>
      </c>
      <c r="F900" s="17">
        <v>0</v>
      </c>
      <c r="G900" s="17">
        <v>2408.6999999999998</v>
      </c>
      <c r="H900" s="17">
        <v>0</v>
      </c>
      <c r="I900" s="47"/>
      <c r="J900" s="47"/>
      <c r="K900" s="47"/>
      <c r="L900" s="47"/>
    </row>
    <row r="901" spans="1:12" x14ac:dyDescent="0.25">
      <c r="A901" s="45"/>
      <c r="B901" s="45"/>
      <c r="C901" s="13">
        <v>2023</v>
      </c>
      <c r="D901" s="17">
        <f t="shared" si="172"/>
        <v>4572.6000000000004</v>
      </c>
      <c r="E901" s="17"/>
      <c r="F901" s="17"/>
      <c r="G901" s="17">
        <v>4572.6000000000004</v>
      </c>
      <c r="H901" s="17"/>
      <c r="I901" s="48"/>
      <c r="J901" s="48"/>
      <c r="K901" s="48"/>
      <c r="L901" s="48"/>
    </row>
    <row r="902" spans="1:12" x14ac:dyDescent="0.25">
      <c r="A902" s="43" t="s">
        <v>204</v>
      </c>
      <c r="B902" s="43" t="s">
        <v>205</v>
      </c>
      <c r="C902" s="13" t="s">
        <v>18</v>
      </c>
      <c r="D902" s="14">
        <f>SUM(E902:H902)</f>
        <v>54202.9</v>
      </c>
      <c r="E902" s="14">
        <f>SUM(E903:E910)</f>
        <v>0</v>
      </c>
      <c r="F902" s="14">
        <f>SUM(F903:F910)</f>
        <v>10198</v>
      </c>
      <c r="G902" s="14">
        <f>SUM(G903:G910)</f>
        <v>44004.9</v>
      </c>
      <c r="H902" s="14">
        <f>SUM(H903:H913)</f>
        <v>0</v>
      </c>
      <c r="I902" s="46" t="s">
        <v>151</v>
      </c>
      <c r="J902" s="46" t="s">
        <v>151</v>
      </c>
      <c r="K902" s="46" t="s">
        <v>151</v>
      </c>
      <c r="L902" s="46" t="s">
        <v>151</v>
      </c>
    </row>
    <row r="903" spans="1:12" x14ac:dyDescent="0.25">
      <c r="A903" s="44"/>
      <c r="B903" s="44"/>
      <c r="C903" s="13">
        <v>2014</v>
      </c>
      <c r="D903" s="14">
        <f t="shared" ref="D903:D912" si="173">SUM(E903:H903)</f>
        <v>8432</v>
      </c>
      <c r="E903" s="17">
        <v>0</v>
      </c>
      <c r="F903" s="17">
        <v>0</v>
      </c>
      <c r="G903" s="17">
        <v>8432</v>
      </c>
      <c r="H903" s="17">
        <v>0</v>
      </c>
      <c r="I903" s="47"/>
      <c r="J903" s="47"/>
      <c r="K903" s="47"/>
      <c r="L903" s="47"/>
    </row>
    <row r="904" spans="1:12" x14ac:dyDescent="0.25">
      <c r="A904" s="44"/>
      <c r="B904" s="44"/>
      <c r="C904" s="13">
        <v>2015</v>
      </c>
      <c r="D904" s="14">
        <f t="shared" si="173"/>
        <v>6320.6</v>
      </c>
      <c r="E904" s="17">
        <v>0</v>
      </c>
      <c r="F904" s="17">
        <v>0</v>
      </c>
      <c r="G904" s="17">
        <v>6320.6</v>
      </c>
      <c r="H904" s="17">
        <v>0</v>
      </c>
      <c r="I904" s="47"/>
      <c r="J904" s="47"/>
      <c r="K904" s="47"/>
      <c r="L904" s="47"/>
    </row>
    <row r="905" spans="1:12" x14ac:dyDescent="0.25">
      <c r="A905" s="44"/>
      <c r="B905" s="44"/>
      <c r="C905" s="13">
        <v>2016</v>
      </c>
      <c r="D905" s="14">
        <f t="shared" si="173"/>
        <v>2860.8</v>
      </c>
      <c r="E905" s="17">
        <v>0</v>
      </c>
      <c r="F905" s="17">
        <v>0</v>
      </c>
      <c r="G905" s="17">
        <v>2860.8</v>
      </c>
      <c r="H905" s="17">
        <v>0</v>
      </c>
      <c r="I905" s="47"/>
      <c r="J905" s="47"/>
      <c r="K905" s="47"/>
      <c r="L905" s="47"/>
    </row>
    <row r="906" spans="1:12" x14ac:dyDescent="0.25">
      <c r="A906" s="44"/>
      <c r="B906" s="44"/>
      <c r="C906" s="13">
        <v>2017</v>
      </c>
      <c r="D906" s="14">
        <f t="shared" si="173"/>
        <v>7647.6</v>
      </c>
      <c r="E906" s="17">
        <v>0</v>
      </c>
      <c r="F906" s="17">
        <v>0</v>
      </c>
      <c r="G906" s="17">
        <v>7647.6</v>
      </c>
      <c r="H906" s="17">
        <v>0</v>
      </c>
      <c r="I906" s="47"/>
      <c r="J906" s="47"/>
      <c r="K906" s="47"/>
      <c r="L906" s="47"/>
    </row>
    <row r="907" spans="1:12" x14ac:dyDescent="0.25">
      <c r="A907" s="44"/>
      <c r="B907" s="44"/>
      <c r="C907" s="13">
        <v>2018</v>
      </c>
      <c r="D907" s="14">
        <f t="shared" si="173"/>
        <v>7286.5</v>
      </c>
      <c r="E907" s="17">
        <v>0</v>
      </c>
      <c r="F907" s="17">
        <v>172.7</v>
      </c>
      <c r="G907" s="17">
        <v>7113.8</v>
      </c>
      <c r="H907" s="17">
        <v>0</v>
      </c>
      <c r="I907" s="47"/>
      <c r="J907" s="47"/>
      <c r="K907" s="47"/>
      <c r="L907" s="47"/>
    </row>
    <row r="908" spans="1:12" x14ac:dyDescent="0.25">
      <c r="A908" s="44"/>
      <c r="B908" s="44"/>
      <c r="C908" s="13">
        <v>2019</v>
      </c>
      <c r="D908" s="14">
        <f t="shared" si="173"/>
        <v>3022.3</v>
      </c>
      <c r="E908" s="17">
        <v>0</v>
      </c>
      <c r="F908" s="17">
        <v>0</v>
      </c>
      <c r="G908" s="17">
        <v>3022.3</v>
      </c>
      <c r="H908" s="17">
        <v>0</v>
      </c>
      <c r="I908" s="47"/>
      <c r="J908" s="47"/>
      <c r="K908" s="47"/>
      <c r="L908" s="47"/>
    </row>
    <row r="909" spans="1:12" x14ac:dyDescent="0.25">
      <c r="A909" s="44"/>
      <c r="B909" s="44"/>
      <c r="C909" s="13">
        <v>2020</v>
      </c>
      <c r="D909" s="14">
        <f t="shared" si="173"/>
        <v>2923.5</v>
      </c>
      <c r="E909" s="17">
        <v>0</v>
      </c>
      <c r="F909" s="17">
        <v>0</v>
      </c>
      <c r="G909" s="26">
        <v>2923.5</v>
      </c>
      <c r="H909" s="17">
        <v>0</v>
      </c>
      <c r="I909" s="47"/>
      <c r="J909" s="47"/>
      <c r="K909" s="47"/>
      <c r="L909" s="47"/>
    </row>
    <row r="910" spans="1:12" x14ac:dyDescent="0.25">
      <c r="A910" s="44"/>
      <c r="B910" s="44"/>
      <c r="C910" s="13">
        <v>2021</v>
      </c>
      <c r="D910" s="14">
        <f t="shared" si="173"/>
        <v>15709.599999999999</v>
      </c>
      <c r="E910" s="17">
        <v>0</v>
      </c>
      <c r="F910" s="17">
        <v>10025.299999999999</v>
      </c>
      <c r="G910" s="17">
        <v>5684.3</v>
      </c>
      <c r="H910" s="17">
        <v>0</v>
      </c>
      <c r="I910" s="47"/>
      <c r="J910" s="47"/>
      <c r="K910" s="47"/>
      <c r="L910" s="47"/>
    </row>
    <row r="911" spans="1:12" x14ac:dyDescent="0.25">
      <c r="A911" s="44"/>
      <c r="B911" s="44"/>
      <c r="C911" s="13">
        <v>2022</v>
      </c>
      <c r="D911" s="17">
        <f t="shared" si="173"/>
        <v>4462.1000000000004</v>
      </c>
      <c r="E911" s="17">
        <v>0</v>
      </c>
      <c r="F911" s="17">
        <v>0</v>
      </c>
      <c r="G911" s="17">
        <v>4462.1000000000004</v>
      </c>
      <c r="H911" s="17">
        <v>0</v>
      </c>
      <c r="I911" s="47"/>
      <c r="J911" s="47"/>
      <c r="K911" s="47"/>
      <c r="L911" s="47"/>
    </row>
    <row r="912" spans="1:12" x14ac:dyDescent="0.25">
      <c r="A912" s="45"/>
      <c r="B912" s="45"/>
      <c r="C912" s="13">
        <v>2023</v>
      </c>
      <c r="D912" s="17">
        <f t="shared" si="173"/>
        <v>18213.599999999999</v>
      </c>
      <c r="E912" s="17"/>
      <c r="F912" s="17">
        <v>12216.5</v>
      </c>
      <c r="G912" s="17">
        <v>5997.1</v>
      </c>
      <c r="H912" s="17"/>
      <c r="I912" s="48"/>
      <c r="J912" s="48"/>
      <c r="K912" s="48"/>
      <c r="L912" s="48"/>
    </row>
    <row r="913" spans="1:12" x14ac:dyDescent="0.25">
      <c r="A913" s="43" t="s">
        <v>206</v>
      </c>
      <c r="B913" s="43" t="s">
        <v>207</v>
      </c>
      <c r="C913" s="13" t="s">
        <v>18</v>
      </c>
      <c r="D913" s="14">
        <f>SUM(E913:H913)</f>
        <v>18841.199999999997</v>
      </c>
      <c r="E913" s="14">
        <f>SUM(E914:E921)</f>
        <v>0</v>
      </c>
      <c r="F913" s="14">
        <f>SUM(F914:F921)</f>
        <v>9962.6</v>
      </c>
      <c r="G913" s="14">
        <f>SUM(G914:G921)</f>
        <v>8878.5999999999985</v>
      </c>
      <c r="H913" s="14">
        <f>SUM(H914:H921)</f>
        <v>0</v>
      </c>
      <c r="I913" s="46" t="s">
        <v>208</v>
      </c>
      <c r="J913" s="46" t="s">
        <v>208</v>
      </c>
      <c r="K913" s="46" t="s">
        <v>208</v>
      </c>
      <c r="L913" s="46" t="s">
        <v>208</v>
      </c>
    </row>
    <row r="914" spans="1:12" x14ac:dyDescent="0.25">
      <c r="A914" s="44"/>
      <c r="B914" s="44"/>
      <c r="C914" s="13">
        <v>2014</v>
      </c>
      <c r="D914" s="14">
        <f t="shared" ref="D914:D923" si="174">SUM(E914:H914)</f>
        <v>0</v>
      </c>
      <c r="E914" s="17">
        <v>0</v>
      </c>
      <c r="F914" s="17">
        <v>0</v>
      </c>
      <c r="G914" s="17">
        <v>0</v>
      </c>
      <c r="H914" s="17">
        <v>0</v>
      </c>
      <c r="I914" s="47"/>
      <c r="J914" s="47"/>
      <c r="K914" s="47"/>
      <c r="L914" s="47"/>
    </row>
    <row r="915" spans="1:12" x14ac:dyDescent="0.25">
      <c r="A915" s="44"/>
      <c r="B915" s="44"/>
      <c r="C915" s="13">
        <v>2015</v>
      </c>
      <c r="D915" s="14">
        <f t="shared" si="174"/>
        <v>0</v>
      </c>
      <c r="E915" s="17">
        <v>0</v>
      </c>
      <c r="F915" s="17">
        <v>0</v>
      </c>
      <c r="G915" s="17">
        <v>0</v>
      </c>
      <c r="H915" s="17">
        <v>0</v>
      </c>
      <c r="I915" s="47"/>
      <c r="J915" s="47"/>
      <c r="K915" s="47"/>
      <c r="L915" s="47"/>
    </row>
    <row r="916" spans="1:12" x14ac:dyDescent="0.25">
      <c r="A916" s="44"/>
      <c r="B916" s="44"/>
      <c r="C916" s="13">
        <v>2016</v>
      </c>
      <c r="D916" s="14">
        <f t="shared" si="174"/>
        <v>0</v>
      </c>
      <c r="E916" s="17">
        <v>0</v>
      </c>
      <c r="F916" s="17">
        <v>0</v>
      </c>
      <c r="G916" s="17">
        <v>0</v>
      </c>
      <c r="H916" s="17">
        <v>0</v>
      </c>
      <c r="I916" s="47"/>
      <c r="J916" s="47"/>
      <c r="K916" s="47"/>
      <c r="L916" s="47"/>
    </row>
    <row r="917" spans="1:12" x14ac:dyDescent="0.25">
      <c r="A917" s="44"/>
      <c r="B917" s="44"/>
      <c r="C917" s="13">
        <v>2017</v>
      </c>
      <c r="D917" s="14">
        <f t="shared" si="174"/>
        <v>0</v>
      </c>
      <c r="E917" s="17">
        <v>0</v>
      </c>
      <c r="F917" s="17">
        <v>0</v>
      </c>
      <c r="G917" s="17">
        <v>0</v>
      </c>
      <c r="H917" s="17">
        <v>0</v>
      </c>
      <c r="I917" s="47"/>
      <c r="J917" s="47"/>
      <c r="K917" s="47"/>
      <c r="L917" s="47"/>
    </row>
    <row r="918" spans="1:12" x14ac:dyDescent="0.25">
      <c r="A918" s="44"/>
      <c r="B918" s="44"/>
      <c r="C918" s="13">
        <v>2018</v>
      </c>
      <c r="D918" s="14">
        <f t="shared" si="174"/>
        <v>14105.1</v>
      </c>
      <c r="E918" s="17">
        <v>0</v>
      </c>
      <c r="F918" s="17">
        <v>9962.6</v>
      </c>
      <c r="G918" s="17">
        <v>4142.5</v>
      </c>
      <c r="H918" s="17">
        <v>0</v>
      </c>
      <c r="I918" s="47"/>
      <c r="J918" s="47"/>
      <c r="K918" s="47"/>
      <c r="L918" s="47"/>
    </row>
    <row r="919" spans="1:12" x14ac:dyDescent="0.25">
      <c r="A919" s="44"/>
      <c r="B919" s="44"/>
      <c r="C919" s="13">
        <v>2019</v>
      </c>
      <c r="D919" s="14">
        <f t="shared" si="174"/>
        <v>2472.9</v>
      </c>
      <c r="E919" s="17">
        <v>0</v>
      </c>
      <c r="F919" s="17">
        <v>0</v>
      </c>
      <c r="G919" s="17">
        <v>2472.9</v>
      </c>
      <c r="H919" s="17">
        <v>0</v>
      </c>
      <c r="I919" s="47"/>
      <c r="J919" s="47"/>
      <c r="K919" s="47"/>
      <c r="L919" s="47"/>
    </row>
    <row r="920" spans="1:12" x14ac:dyDescent="0.25">
      <c r="A920" s="44"/>
      <c r="B920" s="44"/>
      <c r="C920" s="13">
        <v>2020</v>
      </c>
      <c r="D920" s="14">
        <f t="shared" si="174"/>
        <v>0</v>
      </c>
      <c r="E920" s="17">
        <v>0</v>
      </c>
      <c r="F920" s="17">
        <v>0</v>
      </c>
      <c r="G920" s="26">
        <v>0</v>
      </c>
      <c r="H920" s="17">
        <v>0</v>
      </c>
      <c r="I920" s="47"/>
      <c r="J920" s="47"/>
      <c r="K920" s="47"/>
      <c r="L920" s="47"/>
    </row>
    <row r="921" spans="1:12" x14ac:dyDescent="0.25">
      <c r="A921" s="44"/>
      <c r="B921" s="44"/>
      <c r="C921" s="13">
        <v>2021</v>
      </c>
      <c r="D921" s="14">
        <f t="shared" si="174"/>
        <v>2263.1999999999998</v>
      </c>
      <c r="E921" s="17">
        <v>0</v>
      </c>
      <c r="F921" s="17">
        <v>0</v>
      </c>
      <c r="G921" s="17">
        <v>2263.1999999999998</v>
      </c>
      <c r="H921" s="17">
        <v>0</v>
      </c>
      <c r="I921" s="47"/>
      <c r="J921" s="47"/>
      <c r="K921" s="47"/>
      <c r="L921" s="47"/>
    </row>
    <row r="922" spans="1:12" x14ac:dyDescent="0.25">
      <c r="A922" s="44"/>
      <c r="B922" s="44"/>
      <c r="C922" s="13">
        <v>2022</v>
      </c>
      <c r="D922" s="14">
        <f t="shared" si="174"/>
        <v>0</v>
      </c>
      <c r="E922" s="17">
        <v>0</v>
      </c>
      <c r="F922" s="17">
        <v>0</v>
      </c>
      <c r="G922" s="17">
        <v>0</v>
      </c>
      <c r="H922" s="17">
        <v>0</v>
      </c>
      <c r="I922" s="47"/>
      <c r="J922" s="47"/>
      <c r="K922" s="47"/>
      <c r="L922" s="47"/>
    </row>
    <row r="923" spans="1:12" x14ac:dyDescent="0.25">
      <c r="A923" s="45"/>
      <c r="B923" s="45"/>
      <c r="C923" s="13">
        <v>2023</v>
      </c>
      <c r="D923" s="14">
        <f t="shared" si="174"/>
        <v>0</v>
      </c>
      <c r="E923" s="17"/>
      <c r="F923" s="17"/>
      <c r="G923" s="17">
        <v>0</v>
      </c>
      <c r="H923" s="17"/>
      <c r="I923" s="48"/>
      <c r="J923" s="48"/>
      <c r="K923" s="48"/>
      <c r="L923" s="48"/>
    </row>
    <row r="924" spans="1:12" ht="15" customHeight="1" x14ac:dyDescent="0.25">
      <c r="A924" s="39" t="s">
        <v>209</v>
      </c>
      <c r="B924" s="39" t="s">
        <v>375</v>
      </c>
      <c r="C924" s="11" t="s">
        <v>18</v>
      </c>
      <c r="D924" s="12">
        <f>SUM(D925:D932)</f>
        <v>205621.6</v>
      </c>
      <c r="E924" s="12">
        <f>SUM(E925:E933)</f>
        <v>0</v>
      </c>
      <c r="F924" s="12">
        <f t="shared" ref="F924:H924" si="175">SUM(F925:F933)</f>
        <v>0</v>
      </c>
      <c r="G924" s="12">
        <f t="shared" si="175"/>
        <v>255534.40000000002</v>
      </c>
      <c r="H924" s="12">
        <f t="shared" si="175"/>
        <v>0</v>
      </c>
      <c r="I924" s="30" t="s">
        <v>19</v>
      </c>
      <c r="J924" s="30" t="s">
        <v>19</v>
      </c>
      <c r="K924" s="30" t="s">
        <v>19</v>
      </c>
      <c r="L924" s="30" t="s">
        <v>19</v>
      </c>
    </row>
    <row r="925" spans="1:12" x14ac:dyDescent="0.25">
      <c r="A925" s="40"/>
      <c r="B925" s="40"/>
      <c r="C925" s="11">
        <v>2014</v>
      </c>
      <c r="D925" s="12">
        <f>SUM(E925:H925)</f>
        <v>15507</v>
      </c>
      <c r="E925" s="12">
        <f t="shared" ref="E925:H934" si="176">E936+E947</f>
        <v>0</v>
      </c>
      <c r="F925" s="12">
        <f t="shared" si="176"/>
        <v>0</v>
      </c>
      <c r="G925" s="12">
        <f t="shared" si="176"/>
        <v>15507</v>
      </c>
      <c r="H925" s="12">
        <f t="shared" si="176"/>
        <v>0</v>
      </c>
      <c r="I925" s="56" t="s">
        <v>210</v>
      </c>
      <c r="J925" s="31">
        <v>15</v>
      </c>
      <c r="K925" s="31">
        <v>15</v>
      </c>
      <c r="L925" s="31">
        <v>100</v>
      </c>
    </row>
    <row r="926" spans="1:12" x14ac:dyDescent="0.25">
      <c r="A926" s="40"/>
      <c r="B926" s="40"/>
      <c r="C926" s="11">
        <v>2015</v>
      </c>
      <c r="D926" s="12">
        <f t="shared" ref="D926:D934" si="177">SUM(E926:H926)</f>
        <v>19335</v>
      </c>
      <c r="E926" s="12">
        <f t="shared" si="176"/>
        <v>0</v>
      </c>
      <c r="F926" s="12">
        <f t="shared" si="176"/>
        <v>0</v>
      </c>
      <c r="G926" s="12">
        <f t="shared" si="176"/>
        <v>19335</v>
      </c>
      <c r="H926" s="12">
        <f t="shared" si="176"/>
        <v>0</v>
      </c>
      <c r="I926" s="57"/>
      <c r="J926" s="31">
        <v>20</v>
      </c>
      <c r="K926" s="31">
        <v>20</v>
      </c>
      <c r="L926" s="31">
        <v>100</v>
      </c>
    </row>
    <row r="927" spans="1:12" x14ac:dyDescent="0.25">
      <c r="A927" s="40"/>
      <c r="B927" s="40"/>
      <c r="C927" s="11">
        <v>2016</v>
      </c>
      <c r="D927" s="12">
        <f t="shared" si="177"/>
        <v>22169.599999999999</v>
      </c>
      <c r="E927" s="12">
        <f t="shared" si="176"/>
        <v>0</v>
      </c>
      <c r="F927" s="12">
        <f t="shared" si="176"/>
        <v>0</v>
      </c>
      <c r="G927" s="12">
        <f t="shared" si="176"/>
        <v>22169.599999999999</v>
      </c>
      <c r="H927" s="12">
        <f t="shared" si="176"/>
        <v>0</v>
      </c>
      <c r="I927" s="57"/>
      <c r="J927" s="31">
        <v>25</v>
      </c>
      <c r="K927" s="31">
        <v>25</v>
      </c>
      <c r="L927" s="31">
        <v>100</v>
      </c>
    </row>
    <row r="928" spans="1:12" x14ac:dyDescent="0.25">
      <c r="A928" s="40"/>
      <c r="B928" s="40"/>
      <c r="C928" s="11">
        <v>2017</v>
      </c>
      <c r="D928" s="12">
        <f t="shared" si="177"/>
        <v>22542.5</v>
      </c>
      <c r="E928" s="12">
        <f t="shared" si="176"/>
        <v>0</v>
      </c>
      <c r="F928" s="12">
        <f t="shared" si="176"/>
        <v>0</v>
      </c>
      <c r="G928" s="12">
        <f t="shared" si="176"/>
        <v>22542.5</v>
      </c>
      <c r="H928" s="12">
        <f t="shared" si="176"/>
        <v>0</v>
      </c>
      <c r="I928" s="57"/>
      <c r="J928" s="31">
        <v>30</v>
      </c>
      <c r="K928" s="31">
        <v>30</v>
      </c>
      <c r="L928" s="31">
        <v>100</v>
      </c>
    </row>
    <row r="929" spans="1:12" x14ac:dyDescent="0.25">
      <c r="A929" s="40"/>
      <c r="B929" s="40"/>
      <c r="C929" s="11">
        <v>2018</v>
      </c>
      <c r="D929" s="12">
        <f t="shared" si="177"/>
        <v>23267.1</v>
      </c>
      <c r="E929" s="12">
        <f t="shared" si="176"/>
        <v>0</v>
      </c>
      <c r="F929" s="12">
        <f t="shared" si="176"/>
        <v>0</v>
      </c>
      <c r="G929" s="12">
        <f t="shared" si="176"/>
        <v>23267.1</v>
      </c>
      <c r="H929" s="12">
        <f t="shared" si="176"/>
        <v>0</v>
      </c>
      <c r="I929" s="57"/>
      <c r="J929" s="31">
        <v>35</v>
      </c>
      <c r="K929" s="31">
        <v>35</v>
      </c>
      <c r="L929" s="31">
        <v>100</v>
      </c>
    </row>
    <row r="930" spans="1:12" x14ac:dyDescent="0.25">
      <c r="A930" s="40"/>
      <c r="B930" s="40"/>
      <c r="C930" s="11">
        <v>2019</v>
      </c>
      <c r="D930" s="12">
        <f t="shared" si="177"/>
        <v>25706.2</v>
      </c>
      <c r="E930" s="12">
        <f t="shared" si="176"/>
        <v>0</v>
      </c>
      <c r="F930" s="12">
        <f t="shared" si="176"/>
        <v>0</v>
      </c>
      <c r="G930" s="12">
        <f t="shared" si="176"/>
        <v>25706.2</v>
      </c>
      <c r="H930" s="12">
        <f t="shared" si="176"/>
        <v>0</v>
      </c>
      <c r="I930" s="57"/>
      <c r="J930" s="31">
        <v>35</v>
      </c>
      <c r="K930" s="31">
        <v>35</v>
      </c>
      <c r="L930" s="31">
        <v>100</v>
      </c>
    </row>
    <row r="931" spans="1:12" x14ac:dyDescent="0.25">
      <c r="A931" s="40"/>
      <c r="B931" s="40"/>
      <c r="C931" s="11">
        <v>2020</v>
      </c>
      <c r="D931" s="12">
        <f t="shared" si="177"/>
        <v>29300.7</v>
      </c>
      <c r="E931" s="12">
        <f t="shared" si="176"/>
        <v>0</v>
      </c>
      <c r="F931" s="12">
        <f t="shared" si="176"/>
        <v>0</v>
      </c>
      <c r="G931" s="12">
        <f t="shared" si="176"/>
        <v>29300.7</v>
      </c>
      <c r="H931" s="12">
        <f t="shared" si="176"/>
        <v>0</v>
      </c>
      <c r="I931" s="57"/>
      <c r="J931" s="31">
        <v>36</v>
      </c>
      <c r="K931" s="31">
        <v>36</v>
      </c>
      <c r="L931" s="31">
        <v>100</v>
      </c>
    </row>
    <row r="932" spans="1:12" x14ac:dyDescent="0.25">
      <c r="A932" s="40"/>
      <c r="B932" s="40"/>
      <c r="C932" s="11">
        <v>2021</v>
      </c>
      <c r="D932" s="12">
        <f t="shared" si="177"/>
        <v>47793.5</v>
      </c>
      <c r="E932" s="12">
        <f t="shared" si="176"/>
        <v>0</v>
      </c>
      <c r="F932" s="12">
        <f t="shared" si="176"/>
        <v>0</v>
      </c>
      <c r="G932" s="12">
        <f t="shared" si="176"/>
        <v>47793.5</v>
      </c>
      <c r="H932" s="12">
        <f t="shared" si="176"/>
        <v>0</v>
      </c>
      <c r="I932" s="57"/>
      <c r="J932" s="31">
        <v>37</v>
      </c>
      <c r="K932" s="31">
        <v>37</v>
      </c>
      <c r="L932" s="31">
        <v>100</v>
      </c>
    </row>
    <row r="933" spans="1:12" x14ac:dyDescent="0.25">
      <c r="A933" s="40"/>
      <c r="B933" s="40"/>
      <c r="C933" s="11">
        <v>2022</v>
      </c>
      <c r="D933" s="12">
        <f t="shared" si="177"/>
        <v>49912.800000000003</v>
      </c>
      <c r="E933" s="12">
        <f t="shared" si="176"/>
        <v>0</v>
      </c>
      <c r="F933" s="12">
        <f t="shared" si="176"/>
        <v>0</v>
      </c>
      <c r="G933" s="12">
        <f t="shared" si="176"/>
        <v>49912.800000000003</v>
      </c>
      <c r="H933" s="12">
        <f t="shared" si="176"/>
        <v>0</v>
      </c>
      <c r="I933" s="57"/>
      <c r="J933" s="31">
        <v>38</v>
      </c>
      <c r="K933" s="31">
        <v>38</v>
      </c>
      <c r="L933" s="31">
        <v>100</v>
      </c>
    </row>
    <row r="934" spans="1:12" x14ac:dyDescent="0.25">
      <c r="A934" s="41"/>
      <c r="B934" s="41"/>
      <c r="C934" s="11">
        <v>2023</v>
      </c>
      <c r="D934" s="12">
        <f t="shared" si="177"/>
        <v>41905.599999999999</v>
      </c>
      <c r="E934" s="12">
        <f t="shared" si="176"/>
        <v>0</v>
      </c>
      <c r="F934" s="12">
        <f t="shared" si="176"/>
        <v>0</v>
      </c>
      <c r="G934" s="12">
        <f t="shared" si="176"/>
        <v>41905.599999999999</v>
      </c>
      <c r="H934" s="12">
        <f t="shared" si="176"/>
        <v>0</v>
      </c>
      <c r="I934" s="58"/>
      <c r="J934" s="32">
        <v>45</v>
      </c>
      <c r="K934" s="32">
        <v>45</v>
      </c>
      <c r="L934" s="32">
        <v>100</v>
      </c>
    </row>
    <row r="935" spans="1:12" x14ac:dyDescent="0.25">
      <c r="A935" s="43" t="s">
        <v>211</v>
      </c>
      <c r="B935" s="43" t="s">
        <v>212</v>
      </c>
      <c r="C935" s="13" t="s">
        <v>18</v>
      </c>
      <c r="D935" s="14">
        <f>SUM(E935:H935)</f>
        <v>192639.3</v>
      </c>
      <c r="E935" s="14">
        <f>SUM(E936:E943)</f>
        <v>0</v>
      </c>
      <c r="F935" s="14">
        <f>SUM(F936:F943)</f>
        <v>0</v>
      </c>
      <c r="G935" s="14">
        <f>SUM(G936:G943)</f>
        <v>192639.3</v>
      </c>
      <c r="H935" s="14">
        <f>SUM(H936:H954)</f>
        <v>0</v>
      </c>
      <c r="I935" s="46" t="s">
        <v>213</v>
      </c>
      <c r="J935" s="46" t="s">
        <v>213</v>
      </c>
      <c r="K935" s="46" t="s">
        <v>213</v>
      </c>
      <c r="L935" s="46" t="s">
        <v>213</v>
      </c>
    </row>
    <row r="936" spans="1:12" x14ac:dyDescent="0.25">
      <c r="A936" s="44"/>
      <c r="B936" s="44"/>
      <c r="C936" s="13">
        <v>2014</v>
      </c>
      <c r="D936" s="14">
        <f t="shared" ref="D936:D945" si="178">SUM(E936:H936)</f>
        <v>15507</v>
      </c>
      <c r="E936" s="17">
        <v>0</v>
      </c>
      <c r="F936" s="17">
        <v>0</v>
      </c>
      <c r="G936" s="17">
        <v>15507</v>
      </c>
      <c r="H936" s="17">
        <v>0</v>
      </c>
      <c r="I936" s="47"/>
      <c r="J936" s="47"/>
      <c r="K936" s="47"/>
      <c r="L936" s="47"/>
    </row>
    <row r="937" spans="1:12" x14ac:dyDescent="0.25">
      <c r="A937" s="44"/>
      <c r="B937" s="44"/>
      <c r="C937" s="13">
        <v>2015</v>
      </c>
      <c r="D937" s="14">
        <f t="shared" si="178"/>
        <v>19335</v>
      </c>
      <c r="E937" s="17">
        <v>0</v>
      </c>
      <c r="F937" s="17">
        <v>0</v>
      </c>
      <c r="G937" s="17">
        <v>19335</v>
      </c>
      <c r="H937" s="17">
        <v>0</v>
      </c>
      <c r="I937" s="47"/>
      <c r="J937" s="47"/>
      <c r="K937" s="47"/>
      <c r="L937" s="47"/>
    </row>
    <row r="938" spans="1:12" x14ac:dyDescent="0.25">
      <c r="A938" s="44"/>
      <c r="B938" s="44"/>
      <c r="C938" s="13">
        <v>2016</v>
      </c>
      <c r="D938" s="14">
        <f t="shared" si="178"/>
        <v>22169.599999999999</v>
      </c>
      <c r="E938" s="17">
        <v>0</v>
      </c>
      <c r="F938" s="17">
        <v>0</v>
      </c>
      <c r="G938" s="17">
        <v>22169.599999999999</v>
      </c>
      <c r="H938" s="17">
        <v>0</v>
      </c>
      <c r="I938" s="47"/>
      <c r="J938" s="47"/>
      <c r="K938" s="47"/>
      <c r="L938" s="47"/>
    </row>
    <row r="939" spans="1:12" x14ac:dyDescent="0.25">
      <c r="A939" s="44"/>
      <c r="B939" s="44"/>
      <c r="C939" s="13">
        <v>2017</v>
      </c>
      <c r="D939" s="14">
        <f t="shared" si="178"/>
        <v>22542.5</v>
      </c>
      <c r="E939" s="17">
        <v>0</v>
      </c>
      <c r="F939" s="17">
        <v>0</v>
      </c>
      <c r="G939" s="17">
        <v>22542.5</v>
      </c>
      <c r="H939" s="17">
        <v>0</v>
      </c>
      <c r="I939" s="47"/>
      <c r="J939" s="47"/>
      <c r="K939" s="47"/>
      <c r="L939" s="47"/>
    </row>
    <row r="940" spans="1:12" x14ac:dyDescent="0.25">
      <c r="A940" s="44"/>
      <c r="B940" s="44"/>
      <c r="C940" s="13">
        <v>2018</v>
      </c>
      <c r="D940" s="14">
        <f t="shared" si="178"/>
        <v>23267.1</v>
      </c>
      <c r="E940" s="17">
        <v>0</v>
      </c>
      <c r="F940" s="17">
        <v>0</v>
      </c>
      <c r="G940" s="17">
        <v>23267.1</v>
      </c>
      <c r="H940" s="17">
        <v>0</v>
      </c>
      <c r="I940" s="47"/>
      <c r="J940" s="47"/>
      <c r="K940" s="47"/>
      <c r="L940" s="47"/>
    </row>
    <row r="941" spans="1:12" x14ac:dyDescent="0.25">
      <c r="A941" s="44"/>
      <c r="B941" s="44"/>
      <c r="C941" s="13">
        <v>2019</v>
      </c>
      <c r="D941" s="14">
        <f t="shared" si="178"/>
        <v>25706.2</v>
      </c>
      <c r="E941" s="17">
        <v>0</v>
      </c>
      <c r="F941" s="17">
        <v>0</v>
      </c>
      <c r="G941" s="17">
        <v>25706.2</v>
      </c>
      <c r="H941" s="17">
        <v>0</v>
      </c>
      <c r="I941" s="47"/>
      <c r="J941" s="47"/>
      <c r="K941" s="47"/>
      <c r="L941" s="47"/>
    </row>
    <row r="942" spans="1:12" x14ac:dyDescent="0.25">
      <c r="A942" s="44"/>
      <c r="B942" s="44"/>
      <c r="C942" s="13">
        <v>2020</v>
      </c>
      <c r="D942" s="14">
        <f t="shared" si="178"/>
        <v>29300.7</v>
      </c>
      <c r="E942" s="17">
        <v>0</v>
      </c>
      <c r="F942" s="17">
        <v>0</v>
      </c>
      <c r="G942" s="26">
        <v>29300.7</v>
      </c>
      <c r="H942" s="17">
        <v>0</v>
      </c>
      <c r="I942" s="47"/>
      <c r="J942" s="47"/>
      <c r="K942" s="47"/>
      <c r="L942" s="47"/>
    </row>
    <row r="943" spans="1:12" x14ac:dyDescent="0.25">
      <c r="A943" s="44"/>
      <c r="B943" s="44"/>
      <c r="C943" s="13">
        <v>2021</v>
      </c>
      <c r="D943" s="14">
        <f t="shared" si="178"/>
        <v>34811.199999999997</v>
      </c>
      <c r="E943" s="17">
        <v>0</v>
      </c>
      <c r="F943" s="17">
        <v>0</v>
      </c>
      <c r="G943" s="17">
        <v>34811.199999999997</v>
      </c>
      <c r="H943" s="17">
        <v>0</v>
      </c>
      <c r="I943" s="47"/>
      <c r="J943" s="47"/>
      <c r="K943" s="47"/>
      <c r="L943" s="47"/>
    </row>
    <row r="944" spans="1:12" x14ac:dyDescent="0.25">
      <c r="A944" s="44"/>
      <c r="B944" s="44"/>
      <c r="C944" s="13">
        <v>2022</v>
      </c>
      <c r="D944" s="17">
        <f t="shared" si="178"/>
        <v>49912.800000000003</v>
      </c>
      <c r="E944" s="17">
        <v>0</v>
      </c>
      <c r="F944" s="17">
        <v>0</v>
      </c>
      <c r="G944" s="17">
        <v>49912.800000000003</v>
      </c>
      <c r="H944" s="17">
        <v>0</v>
      </c>
      <c r="I944" s="47"/>
      <c r="J944" s="47"/>
      <c r="K944" s="47"/>
      <c r="L944" s="47"/>
    </row>
    <row r="945" spans="1:12" x14ac:dyDescent="0.25">
      <c r="A945" s="45"/>
      <c r="B945" s="45"/>
      <c r="C945" s="13">
        <v>2023</v>
      </c>
      <c r="D945" s="17">
        <f t="shared" si="178"/>
        <v>41905.599999999999</v>
      </c>
      <c r="E945" s="17"/>
      <c r="F945" s="17"/>
      <c r="G945" s="17">
        <v>41905.599999999999</v>
      </c>
      <c r="H945" s="17"/>
      <c r="I945" s="48"/>
      <c r="J945" s="48"/>
      <c r="K945" s="48"/>
      <c r="L945" s="48"/>
    </row>
    <row r="946" spans="1:12" x14ac:dyDescent="0.25">
      <c r="A946" s="43" t="s">
        <v>214</v>
      </c>
      <c r="B946" s="43" t="s">
        <v>376</v>
      </c>
      <c r="C946" s="13" t="s">
        <v>18</v>
      </c>
      <c r="D946" s="14">
        <f>SUM(E946:H946)</f>
        <v>12982.3</v>
      </c>
      <c r="E946" s="14">
        <f>SUM(E947:E954)</f>
        <v>0</v>
      </c>
      <c r="F946" s="14">
        <f>SUM(F947:F954)</f>
        <v>0</v>
      </c>
      <c r="G946" s="14">
        <f>SUM(G947:G954)</f>
        <v>12982.3</v>
      </c>
      <c r="H946" s="14">
        <f>SUM(H947:H954)</f>
        <v>0</v>
      </c>
      <c r="I946" s="46" t="s">
        <v>112</v>
      </c>
      <c r="J946" s="46" t="s">
        <v>112</v>
      </c>
      <c r="K946" s="46" t="s">
        <v>112</v>
      </c>
      <c r="L946" s="46" t="s">
        <v>112</v>
      </c>
    </row>
    <row r="947" spans="1:12" x14ac:dyDescent="0.25">
      <c r="A947" s="44"/>
      <c r="B947" s="44"/>
      <c r="C947" s="13">
        <v>2014</v>
      </c>
      <c r="D947" s="14">
        <f t="shared" ref="D947:D955" si="179">SUM(E947:H947)</f>
        <v>0</v>
      </c>
      <c r="E947" s="17">
        <v>0</v>
      </c>
      <c r="F947" s="17">
        <v>0</v>
      </c>
      <c r="G947" s="17">
        <v>0</v>
      </c>
      <c r="H947" s="17">
        <v>0</v>
      </c>
      <c r="I947" s="47"/>
      <c r="J947" s="47"/>
      <c r="K947" s="47"/>
      <c r="L947" s="47"/>
    </row>
    <row r="948" spans="1:12" x14ac:dyDescent="0.25">
      <c r="A948" s="44"/>
      <c r="B948" s="44"/>
      <c r="C948" s="13">
        <v>2015</v>
      </c>
      <c r="D948" s="14">
        <f t="shared" si="179"/>
        <v>0</v>
      </c>
      <c r="E948" s="17">
        <v>0</v>
      </c>
      <c r="F948" s="17">
        <v>0</v>
      </c>
      <c r="G948" s="17">
        <v>0</v>
      </c>
      <c r="H948" s="17">
        <v>0</v>
      </c>
      <c r="I948" s="47"/>
      <c r="J948" s="47"/>
      <c r="K948" s="47"/>
      <c r="L948" s="47"/>
    </row>
    <row r="949" spans="1:12" x14ac:dyDescent="0.25">
      <c r="A949" s="44"/>
      <c r="B949" s="44"/>
      <c r="C949" s="13">
        <v>2016</v>
      </c>
      <c r="D949" s="14">
        <f t="shared" si="179"/>
        <v>0</v>
      </c>
      <c r="E949" s="17">
        <v>0</v>
      </c>
      <c r="F949" s="17">
        <v>0</v>
      </c>
      <c r="G949" s="17">
        <v>0</v>
      </c>
      <c r="H949" s="17">
        <v>0</v>
      </c>
      <c r="I949" s="47"/>
      <c r="J949" s="47"/>
      <c r="K949" s="47"/>
      <c r="L949" s="47"/>
    </row>
    <row r="950" spans="1:12" x14ac:dyDescent="0.25">
      <c r="A950" s="44"/>
      <c r="B950" s="44"/>
      <c r="C950" s="13">
        <v>2017</v>
      </c>
      <c r="D950" s="14">
        <f t="shared" si="179"/>
        <v>0</v>
      </c>
      <c r="E950" s="17">
        <v>0</v>
      </c>
      <c r="F950" s="17">
        <v>0</v>
      </c>
      <c r="G950" s="17">
        <v>0</v>
      </c>
      <c r="H950" s="17">
        <v>0</v>
      </c>
      <c r="I950" s="47"/>
      <c r="J950" s="47"/>
      <c r="K950" s="47"/>
      <c r="L950" s="47"/>
    </row>
    <row r="951" spans="1:12" x14ac:dyDescent="0.25">
      <c r="A951" s="44"/>
      <c r="B951" s="44"/>
      <c r="C951" s="13">
        <v>2018</v>
      </c>
      <c r="D951" s="14">
        <f t="shared" si="179"/>
        <v>0</v>
      </c>
      <c r="E951" s="17">
        <v>0</v>
      </c>
      <c r="F951" s="17">
        <v>0</v>
      </c>
      <c r="G951" s="17">
        <v>0</v>
      </c>
      <c r="H951" s="17">
        <v>0</v>
      </c>
      <c r="I951" s="47"/>
      <c r="J951" s="47"/>
      <c r="K951" s="47"/>
      <c r="L951" s="47"/>
    </row>
    <row r="952" spans="1:12" x14ac:dyDescent="0.25">
      <c r="A952" s="44"/>
      <c r="B952" s="44"/>
      <c r="C952" s="13">
        <v>2019</v>
      </c>
      <c r="D952" s="14">
        <f t="shared" si="179"/>
        <v>0</v>
      </c>
      <c r="E952" s="17">
        <v>0</v>
      </c>
      <c r="F952" s="17">
        <v>0</v>
      </c>
      <c r="G952" s="17">
        <v>0</v>
      </c>
      <c r="H952" s="17">
        <v>0</v>
      </c>
      <c r="I952" s="47"/>
      <c r="J952" s="47"/>
      <c r="K952" s="47"/>
      <c r="L952" s="47"/>
    </row>
    <row r="953" spans="1:12" x14ac:dyDescent="0.25">
      <c r="A953" s="44"/>
      <c r="B953" s="44"/>
      <c r="C953" s="13">
        <v>2020</v>
      </c>
      <c r="D953" s="14">
        <f t="shared" si="179"/>
        <v>0</v>
      </c>
      <c r="E953" s="17">
        <v>0</v>
      </c>
      <c r="F953" s="17">
        <v>0</v>
      </c>
      <c r="G953" s="26">
        <v>0</v>
      </c>
      <c r="H953" s="17">
        <v>0</v>
      </c>
      <c r="I953" s="47"/>
      <c r="J953" s="47"/>
      <c r="K953" s="47"/>
      <c r="L953" s="47"/>
    </row>
    <row r="954" spans="1:12" x14ac:dyDescent="0.25">
      <c r="A954" s="44"/>
      <c r="B954" s="44"/>
      <c r="C954" s="13">
        <v>2021</v>
      </c>
      <c r="D954" s="14">
        <f t="shared" si="179"/>
        <v>12982.3</v>
      </c>
      <c r="E954" s="17">
        <v>0</v>
      </c>
      <c r="F954" s="17">
        <v>0</v>
      </c>
      <c r="G954" s="17">
        <v>12982.3</v>
      </c>
      <c r="H954" s="17">
        <v>0</v>
      </c>
      <c r="I954" s="47"/>
      <c r="J954" s="47"/>
      <c r="K954" s="47"/>
      <c r="L954" s="47"/>
    </row>
    <row r="955" spans="1:12" x14ac:dyDescent="0.25">
      <c r="A955" s="44"/>
      <c r="B955" s="44"/>
      <c r="C955" s="13">
        <v>2022</v>
      </c>
      <c r="D955" s="14">
        <f t="shared" si="179"/>
        <v>0</v>
      </c>
      <c r="E955" s="17">
        <v>0</v>
      </c>
      <c r="F955" s="17">
        <v>0</v>
      </c>
      <c r="G955" s="17">
        <v>0</v>
      </c>
      <c r="H955" s="17">
        <v>0</v>
      </c>
      <c r="I955" s="47"/>
      <c r="J955" s="47"/>
      <c r="K955" s="47"/>
      <c r="L955" s="47"/>
    </row>
    <row r="956" spans="1:12" x14ac:dyDescent="0.25">
      <c r="A956" s="45"/>
      <c r="B956" s="45"/>
      <c r="C956" s="13">
        <v>2023</v>
      </c>
      <c r="D956" s="14"/>
      <c r="E956" s="17"/>
      <c r="F956" s="17"/>
      <c r="G956" s="17">
        <v>0</v>
      </c>
      <c r="H956" s="17"/>
      <c r="I956" s="48"/>
      <c r="J956" s="48"/>
      <c r="K956" s="48"/>
      <c r="L956" s="48"/>
    </row>
    <row r="957" spans="1:12" ht="15" customHeight="1" x14ac:dyDescent="0.25">
      <c r="A957" s="39" t="s">
        <v>215</v>
      </c>
      <c r="B957" s="39" t="s">
        <v>377</v>
      </c>
      <c r="C957" s="11" t="s">
        <v>18</v>
      </c>
      <c r="D957" s="12">
        <f>SUM(D958:D965)</f>
        <v>76222.599999999991</v>
      </c>
      <c r="E957" s="12">
        <f>SUM(E958:E966)</f>
        <v>0</v>
      </c>
      <c r="F957" s="12">
        <f t="shared" ref="F957:H957" si="180">SUM(F958:F966)</f>
        <v>0</v>
      </c>
      <c r="G957" s="12">
        <f t="shared" si="180"/>
        <v>87187.599999999991</v>
      </c>
      <c r="H957" s="12">
        <f t="shared" si="180"/>
        <v>0</v>
      </c>
      <c r="I957" s="30" t="s">
        <v>19</v>
      </c>
      <c r="J957" s="30" t="s">
        <v>19</v>
      </c>
      <c r="K957" s="30" t="s">
        <v>19</v>
      </c>
      <c r="L957" s="30" t="s">
        <v>19</v>
      </c>
    </row>
    <row r="958" spans="1:12" x14ac:dyDescent="0.25">
      <c r="A958" s="40"/>
      <c r="B958" s="40"/>
      <c r="C958" s="11">
        <v>2014</v>
      </c>
      <c r="D958" s="12">
        <f>SUM(E958:H958)</f>
        <v>7888</v>
      </c>
      <c r="E958" s="12">
        <f>E969</f>
        <v>0</v>
      </c>
      <c r="F958" s="12">
        <f t="shared" ref="F958:H958" si="181">F969</f>
        <v>0</v>
      </c>
      <c r="G958" s="12">
        <f t="shared" si="181"/>
        <v>7888</v>
      </c>
      <c r="H958" s="12">
        <f t="shared" si="181"/>
        <v>0</v>
      </c>
      <c r="I958" s="56" t="s">
        <v>210</v>
      </c>
      <c r="J958" s="31">
        <v>15</v>
      </c>
      <c r="K958" s="31">
        <v>15</v>
      </c>
      <c r="L958" s="31">
        <v>100</v>
      </c>
    </row>
    <row r="959" spans="1:12" x14ac:dyDescent="0.25">
      <c r="A959" s="40"/>
      <c r="B959" s="40"/>
      <c r="C959" s="11">
        <v>2015</v>
      </c>
      <c r="D959" s="12">
        <f t="shared" ref="D959:D967" si="182">SUM(E959:H959)</f>
        <v>8373</v>
      </c>
      <c r="E959" s="12">
        <f t="shared" ref="E959:H967" si="183">E970</f>
        <v>0</v>
      </c>
      <c r="F959" s="12">
        <f t="shared" si="183"/>
        <v>0</v>
      </c>
      <c r="G959" s="12">
        <f t="shared" si="183"/>
        <v>8373</v>
      </c>
      <c r="H959" s="12">
        <f t="shared" si="183"/>
        <v>0</v>
      </c>
      <c r="I959" s="57"/>
      <c r="J959" s="31">
        <v>20</v>
      </c>
      <c r="K959" s="31">
        <v>20</v>
      </c>
      <c r="L959" s="31">
        <v>100</v>
      </c>
    </row>
    <row r="960" spans="1:12" x14ac:dyDescent="0.25">
      <c r="A960" s="40"/>
      <c r="B960" s="40"/>
      <c r="C960" s="11">
        <v>2016</v>
      </c>
      <c r="D960" s="12">
        <f t="shared" si="182"/>
        <v>8427.2000000000007</v>
      </c>
      <c r="E960" s="12">
        <f t="shared" si="183"/>
        <v>0</v>
      </c>
      <c r="F960" s="12">
        <f t="shared" si="183"/>
        <v>0</v>
      </c>
      <c r="G960" s="12">
        <f t="shared" si="183"/>
        <v>8427.2000000000007</v>
      </c>
      <c r="H960" s="12">
        <f t="shared" si="183"/>
        <v>0</v>
      </c>
      <c r="I960" s="57"/>
      <c r="J960" s="31">
        <v>25</v>
      </c>
      <c r="K960" s="31">
        <v>25</v>
      </c>
      <c r="L960" s="31">
        <v>100</v>
      </c>
    </row>
    <row r="961" spans="1:12" x14ac:dyDescent="0.25">
      <c r="A961" s="40"/>
      <c r="B961" s="40"/>
      <c r="C961" s="11">
        <v>2017</v>
      </c>
      <c r="D961" s="12">
        <f t="shared" si="182"/>
        <v>10697</v>
      </c>
      <c r="E961" s="12">
        <f t="shared" si="183"/>
        <v>0</v>
      </c>
      <c r="F961" s="12">
        <f t="shared" si="183"/>
        <v>0</v>
      </c>
      <c r="G961" s="12">
        <f t="shared" si="183"/>
        <v>10697</v>
      </c>
      <c r="H961" s="12">
        <f t="shared" si="183"/>
        <v>0</v>
      </c>
      <c r="I961" s="57"/>
      <c r="J961" s="31">
        <v>30</v>
      </c>
      <c r="K961" s="31">
        <v>30</v>
      </c>
      <c r="L961" s="31">
        <v>100</v>
      </c>
    </row>
    <row r="962" spans="1:12" x14ac:dyDescent="0.25">
      <c r="A962" s="40"/>
      <c r="B962" s="40"/>
      <c r="C962" s="11">
        <v>2018</v>
      </c>
      <c r="D962" s="12">
        <f t="shared" si="182"/>
        <v>10076.6</v>
      </c>
      <c r="E962" s="12">
        <f t="shared" si="183"/>
        <v>0</v>
      </c>
      <c r="F962" s="12">
        <f t="shared" si="183"/>
        <v>0</v>
      </c>
      <c r="G962" s="12">
        <f t="shared" si="183"/>
        <v>10076.6</v>
      </c>
      <c r="H962" s="12">
        <f t="shared" si="183"/>
        <v>0</v>
      </c>
      <c r="I962" s="57"/>
      <c r="J962" s="31">
        <v>35</v>
      </c>
      <c r="K962" s="31">
        <v>35</v>
      </c>
      <c r="L962" s="31">
        <v>100</v>
      </c>
    </row>
    <row r="963" spans="1:12" x14ac:dyDescent="0.25">
      <c r="A963" s="40"/>
      <c r="B963" s="40"/>
      <c r="C963" s="11">
        <v>2019</v>
      </c>
      <c r="D963" s="12">
        <f t="shared" si="182"/>
        <v>10337</v>
      </c>
      <c r="E963" s="12">
        <f t="shared" si="183"/>
        <v>0</v>
      </c>
      <c r="F963" s="12">
        <f t="shared" si="183"/>
        <v>0</v>
      </c>
      <c r="G963" s="12">
        <f t="shared" si="183"/>
        <v>10337</v>
      </c>
      <c r="H963" s="12">
        <f t="shared" si="183"/>
        <v>0</v>
      </c>
      <c r="I963" s="57"/>
      <c r="J963" s="31">
        <v>35</v>
      </c>
      <c r="K963" s="31">
        <v>35</v>
      </c>
      <c r="L963" s="31">
        <v>100</v>
      </c>
    </row>
    <row r="964" spans="1:12" x14ac:dyDescent="0.25">
      <c r="A964" s="40"/>
      <c r="B964" s="40"/>
      <c r="C964" s="11">
        <v>2020</v>
      </c>
      <c r="D964" s="12">
        <f t="shared" si="182"/>
        <v>9970.1</v>
      </c>
      <c r="E964" s="12">
        <f t="shared" si="183"/>
        <v>0</v>
      </c>
      <c r="F964" s="12">
        <f t="shared" si="183"/>
        <v>0</v>
      </c>
      <c r="G964" s="12">
        <f t="shared" si="183"/>
        <v>9970.1</v>
      </c>
      <c r="H964" s="12">
        <f t="shared" si="183"/>
        <v>0</v>
      </c>
      <c r="I964" s="57"/>
      <c r="J964" s="31">
        <v>36</v>
      </c>
      <c r="K964" s="31">
        <v>36</v>
      </c>
      <c r="L964" s="31">
        <v>100</v>
      </c>
    </row>
    <row r="965" spans="1:12" x14ac:dyDescent="0.25">
      <c r="A965" s="40"/>
      <c r="B965" s="40"/>
      <c r="C965" s="11">
        <v>2021</v>
      </c>
      <c r="D965" s="12">
        <f t="shared" si="182"/>
        <v>10453.700000000001</v>
      </c>
      <c r="E965" s="12">
        <f t="shared" si="183"/>
        <v>0</v>
      </c>
      <c r="F965" s="12">
        <f t="shared" si="183"/>
        <v>0</v>
      </c>
      <c r="G965" s="12">
        <f t="shared" si="183"/>
        <v>10453.700000000001</v>
      </c>
      <c r="H965" s="12">
        <f t="shared" si="183"/>
        <v>0</v>
      </c>
      <c r="I965" s="57"/>
      <c r="J965" s="31">
        <v>37</v>
      </c>
      <c r="K965" s="31">
        <v>37</v>
      </c>
      <c r="L965" s="31">
        <v>100</v>
      </c>
    </row>
    <row r="966" spans="1:12" x14ac:dyDescent="0.25">
      <c r="A966" s="40"/>
      <c r="B966" s="40"/>
      <c r="C966" s="11">
        <v>2022</v>
      </c>
      <c r="D966" s="12">
        <f t="shared" si="182"/>
        <v>10965</v>
      </c>
      <c r="E966" s="12">
        <f t="shared" si="183"/>
        <v>0</v>
      </c>
      <c r="F966" s="12">
        <f t="shared" si="183"/>
        <v>0</v>
      </c>
      <c r="G966" s="12">
        <f t="shared" si="183"/>
        <v>10965</v>
      </c>
      <c r="H966" s="12">
        <f t="shared" si="183"/>
        <v>0</v>
      </c>
      <c r="I966" s="57"/>
      <c r="J966" s="31">
        <v>38</v>
      </c>
      <c r="K966" s="31">
        <v>38</v>
      </c>
      <c r="L966" s="31">
        <v>100</v>
      </c>
    </row>
    <row r="967" spans="1:12" x14ac:dyDescent="0.25">
      <c r="A967" s="41"/>
      <c r="B967" s="41"/>
      <c r="C967" s="11">
        <v>2023</v>
      </c>
      <c r="D967" s="12">
        <f t="shared" si="182"/>
        <v>10527.8</v>
      </c>
      <c r="E967" s="12">
        <f t="shared" si="183"/>
        <v>0</v>
      </c>
      <c r="F967" s="12">
        <f t="shared" si="183"/>
        <v>0</v>
      </c>
      <c r="G967" s="12">
        <f t="shared" si="183"/>
        <v>10527.8</v>
      </c>
      <c r="H967" s="12">
        <f t="shared" si="183"/>
        <v>0</v>
      </c>
      <c r="I967" s="58"/>
      <c r="J967" s="32">
        <v>45</v>
      </c>
      <c r="K967" s="32">
        <v>45</v>
      </c>
      <c r="L967" s="32">
        <v>100</v>
      </c>
    </row>
    <row r="968" spans="1:12" x14ac:dyDescent="0.25">
      <c r="A968" s="43" t="s">
        <v>216</v>
      </c>
      <c r="B968" s="43" t="s">
        <v>217</v>
      </c>
      <c r="C968" s="13" t="s">
        <v>18</v>
      </c>
      <c r="D968" s="14">
        <f>SUM(E968:H968)</f>
        <v>76222.599999999991</v>
      </c>
      <c r="E968" s="14">
        <f>SUM(E969:E976)</f>
        <v>0</v>
      </c>
      <c r="F968" s="14">
        <f>SUM(F969:F976)</f>
        <v>0</v>
      </c>
      <c r="G968" s="14">
        <f>SUM(G969:G976)</f>
        <v>76222.599999999991</v>
      </c>
      <c r="H968" s="14">
        <f>SUM(H969:H976)</f>
        <v>0</v>
      </c>
      <c r="I968" s="46" t="s">
        <v>112</v>
      </c>
      <c r="J968" s="46" t="s">
        <v>112</v>
      </c>
      <c r="K968" s="46" t="s">
        <v>112</v>
      </c>
      <c r="L968" s="46" t="s">
        <v>112</v>
      </c>
    </row>
    <row r="969" spans="1:12" x14ac:dyDescent="0.25">
      <c r="A969" s="44"/>
      <c r="B969" s="44"/>
      <c r="C969" s="13">
        <v>2014</v>
      </c>
      <c r="D969" s="14">
        <f t="shared" ref="D969:D978" si="184">SUM(E969:H969)</f>
        <v>7888</v>
      </c>
      <c r="E969" s="17">
        <v>0</v>
      </c>
      <c r="F969" s="17">
        <v>0</v>
      </c>
      <c r="G969" s="17">
        <v>7888</v>
      </c>
      <c r="H969" s="17">
        <v>0</v>
      </c>
      <c r="I969" s="47"/>
      <c r="J969" s="47"/>
      <c r="K969" s="47"/>
      <c r="L969" s="47"/>
    </row>
    <row r="970" spans="1:12" x14ac:dyDescent="0.25">
      <c r="A970" s="44"/>
      <c r="B970" s="44"/>
      <c r="C970" s="13">
        <v>2015</v>
      </c>
      <c r="D970" s="14">
        <f t="shared" si="184"/>
        <v>8373</v>
      </c>
      <c r="E970" s="17">
        <v>0</v>
      </c>
      <c r="F970" s="17">
        <v>0</v>
      </c>
      <c r="G970" s="17">
        <v>8373</v>
      </c>
      <c r="H970" s="17">
        <v>0</v>
      </c>
      <c r="I970" s="47"/>
      <c r="J970" s="47"/>
      <c r="K970" s="47"/>
      <c r="L970" s="47"/>
    </row>
    <row r="971" spans="1:12" x14ac:dyDescent="0.25">
      <c r="A971" s="44"/>
      <c r="B971" s="44"/>
      <c r="C971" s="13">
        <v>2016</v>
      </c>
      <c r="D971" s="14">
        <f t="shared" si="184"/>
        <v>8427.2000000000007</v>
      </c>
      <c r="E971" s="17">
        <v>0</v>
      </c>
      <c r="F971" s="17">
        <v>0</v>
      </c>
      <c r="G971" s="17">
        <v>8427.2000000000007</v>
      </c>
      <c r="H971" s="17">
        <v>0</v>
      </c>
      <c r="I971" s="47"/>
      <c r="J971" s="47"/>
      <c r="K971" s="47"/>
      <c r="L971" s="47"/>
    </row>
    <row r="972" spans="1:12" x14ac:dyDescent="0.25">
      <c r="A972" s="44"/>
      <c r="B972" s="44"/>
      <c r="C972" s="13">
        <v>2017</v>
      </c>
      <c r="D972" s="14">
        <f t="shared" si="184"/>
        <v>10697</v>
      </c>
      <c r="E972" s="17">
        <v>0</v>
      </c>
      <c r="F972" s="17">
        <v>0</v>
      </c>
      <c r="G972" s="17">
        <v>10697</v>
      </c>
      <c r="H972" s="17">
        <v>0</v>
      </c>
      <c r="I972" s="47"/>
      <c r="J972" s="47"/>
      <c r="K972" s="47"/>
      <c r="L972" s="47"/>
    </row>
    <row r="973" spans="1:12" x14ac:dyDescent="0.25">
      <c r="A973" s="44"/>
      <c r="B973" s="44"/>
      <c r="C973" s="13">
        <v>2018</v>
      </c>
      <c r="D973" s="14">
        <f t="shared" si="184"/>
        <v>10076.6</v>
      </c>
      <c r="E973" s="17">
        <v>0</v>
      </c>
      <c r="F973" s="17">
        <v>0</v>
      </c>
      <c r="G973" s="17">
        <v>10076.6</v>
      </c>
      <c r="H973" s="17">
        <v>0</v>
      </c>
      <c r="I973" s="47"/>
      <c r="J973" s="47"/>
      <c r="K973" s="47"/>
      <c r="L973" s="47"/>
    </row>
    <row r="974" spans="1:12" x14ac:dyDescent="0.25">
      <c r="A974" s="44"/>
      <c r="B974" s="44"/>
      <c r="C974" s="13">
        <v>2019</v>
      </c>
      <c r="D974" s="14">
        <f t="shared" si="184"/>
        <v>10337</v>
      </c>
      <c r="E974" s="17">
        <v>0</v>
      </c>
      <c r="F974" s="17">
        <v>0</v>
      </c>
      <c r="G974" s="17">
        <v>10337</v>
      </c>
      <c r="H974" s="17">
        <v>0</v>
      </c>
      <c r="I974" s="47"/>
      <c r="J974" s="47"/>
      <c r="K974" s="47"/>
      <c r="L974" s="47"/>
    </row>
    <row r="975" spans="1:12" x14ac:dyDescent="0.25">
      <c r="A975" s="44"/>
      <c r="B975" s="44"/>
      <c r="C975" s="13">
        <v>2020</v>
      </c>
      <c r="D975" s="14">
        <f t="shared" si="184"/>
        <v>9970.1</v>
      </c>
      <c r="E975" s="17">
        <v>0</v>
      </c>
      <c r="F975" s="17">
        <v>0</v>
      </c>
      <c r="G975" s="26">
        <v>9970.1</v>
      </c>
      <c r="H975" s="17">
        <v>0</v>
      </c>
      <c r="I975" s="47"/>
      <c r="J975" s="47"/>
      <c r="K975" s="47"/>
      <c r="L975" s="47"/>
    </row>
    <row r="976" spans="1:12" x14ac:dyDescent="0.25">
      <c r="A976" s="44"/>
      <c r="B976" s="44"/>
      <c r="C976" s="13">
        <v>2021</v>
      </c>
      <c r="D976" s="14">
        <f t="shared" si="184"/>
        <v>10453.700000000001</v>
      </c>
      <c r="E976" s="17">
        <v>0</v>
      </c>
      <c r="F976" s="17">
        <v>0</v>
      </c>
      <c r="G976" s="17">
        <v>10453.700000000001</v>
      </c>
      <c r="H976" s="17">
        <v>0</v>
      </c>
      <c r="I976" s="47"/>
      <c r="J976" s="47"/>
      <c r="K976" s="47"/>
      <c r="L976" s="47"/>
    </row>
    <row r="977" spans="1:12" x14ac:dyDescent="0.25">
      <c r="A977" s="44"/>
      <c r="B977" s="44"/>
      <c r="C977" s="13">
        <v>2022</v>
      </c>
      <c r="D977" s="17">
        <f t="shared" si="184"/>
        <v>10965</v>
      </c>
      <c r="E977" s="17">
        <v>0</v>
      </c>
      <c r="F977" s="17">
        <v>0</v>
      </c>
      <c r="G977" s="17">
        <v>10965</v>
      </c>
      <c r="H977" s="17">
        <v>0</v>
      </c>
      <c r="I977" s="47"/>
      <c r="J977" s="47"/>
      <c r="K977" s="47"/>
      <c r="L977" s="47"/>
    </row>
    <row r="978" spans="1:12" x14ac:dyDescent="0.25">
      <c r="A978" s="45"/>
      <c r="B978" s="45"/>
      <c r="C978" s="13">
        <v>2023</v>
      </c>
      <c r="D978" s="17">
        <f t="shared" si="184"/>
        <v>10527.8</v>
      </c>
      <c r="E978" s="17"/>
      <c r="F978" s="17"/>
      <c r="G978" s="17">
        <v>10527.8</v>
      </c>
      <c r="H978" s="17"/>
      <c r="I978" s="48"/>
      <c r="J978" s="48"/>
      <c r="K978" s="48"/>
      <c r="L978" s="48"/>
    </row>
    <row r="979" spans="1:12" ht="15" customHeight="1" x14ac:dyDescent="0.25">
      <c r="A979" s="39" t="s">
        <v>218</v>
      </c>
      <c r="B979" s="39" t="s">
        <v>219</v>
      </c>
      <c r="C979" s="11" t="s">
        <v>18</v>
      </c>
      <c r="D979" s="12">
        <f>SUM(D980:D987)</f>
        <v>889965.70000000007</v>
      </c>
      <c r="E979" s="12">
        <f>SUM(E980:E988)</f>
        <v>123370.1</v>
      </c>
      <c r="F979" s="12">
        <f t="shared" ref="F979:H979" si="185">SUM(F980:F988)</f>
        <v>531189</v>
      </c>
      <c r="G979" s="12">
        <f t="shared" si="185"/>
        <v>237190.6</v>
      </c>
      <c r="H979" s="12">
        <f t="shared" si="185"/>
        <v>0</v>
      </c>
      <c r="I979" s="30" t="s">
        <v>19</v>
      </c>
      <c r="J979" s="30" t="s">
        <v>19</v>
      </c>
      <c r="K979" s="30" t="s">
        <v>19</v>
      </c>
      <c r="L979" s="30" t="s">
        <v>19</v>
      </c>
    </row>
    <row r="980" spans="1:12" x14ac:dyDescent="0.25">
      <c r="A980" s="40"/>
      <c r="B980" s="40"/>
      <c r="C980" s="11">
        <v>2014</v>
      </c>
      <c r="D980" s="12">
        <f>SUM(E980:H980)</f>
        <v>235984</v>
      </c>
      <c r="E980" s="12">
        <f t="shared" ref="E980:G989" si="186">E991+E1002+E1013+E1024+E1035+E1046+E1057</f>
        <v>0</v>
      </c>
      <c r="F980" s="12">
        <f t="shared" si="186"/>
        <v>165000</v>
      </c>
      <c r="G980" s="12">
        <f t="shared" si="186"/>
        <v>70984</v>
      </c>
      <c r="H980" s="12">
        <f t="shared" ref="H980:H989" si="187">H1057</f>
        <v>0</v>
      </c>
      <c r="I980" s="56" t="s">
        <v>220</v>
      </c>
      <c r="J980" s="31">
        <v>78</v>
      </c>
      <c r="K980" s="31">
        <v>78</v>
      </c>
      <c r="L980" s="31">
        <v>100</v>
      </c>
    </row>
    <row r="981" spans="1:12" x14ac:dyDescent="0.25">
      <c r="A981" s="40"/>
      <c r="B981" s="40"/>
      <c r="C981" s="11">
        <v>2015</v>
      </c>
      <c r="D981" s="12">
        <f t="shared" ref="D981:D987" si="188">SUM(E981:H981)</f>
        <v>5079.8</v>
      </c>
      <c r="E981" s="12">
        <f t="shared" si="186"/>
        <v>0</v>
      </c>
      <c r="F981" s="12">
        <f t="shared" si="186"/>
        <v>0</v>
      </c>
      <c r="G981" s="12">
        <f t="shared" si="186"/>
        <v>5079.8</v>
      </c>
      <c r="H981" s="12">
        <f t="shared" si="187"/>
        <v>0</v>
      </c>
      <c r="I981" s="57"/>
      <c r="J981" s="31">
        <v>70</v>
      </c>
      <c r="K981" s="31">
        <v>70</v>
      </c>
      <c r="L981" s="31">
        <v>100</v>
      </c>
    </row>
    <row r="982" spans="1:12" x14ac:dyDescent="0.25">
      <c r="A982" s="40"/>
      <c r="B982" s="40"/>
      <c r="C982" s="11">
        <v>2016</v>
      </c>
      <c r="D982" s="12">
        <f t="shared" si="188"/>
        <v>226269.4</v>
      </c>
      <c r="E982" s="12">
        <f t="shared" si="186"/>
        <v>0</v>
      </c>
      <c r="F982" s="12">
        <f t="shared" si="186"/>
        <v>157593</v>
      </c>
      <c r="G982" s="12">
        <f t="shared" si="186"/>
        <v>68676.399999999994</v>
      </c>
      <c r="H982" s="12">
        <f t="shared" si="187"/>
        <v>0</v>
      </c>
      <c r="I982" s="57"/>
      <c r="J982" s="31">
        <v>65</v>
      </c>
      <c r="K982" s="31">
        <v>65</v>
      </c>
      <c r="L982" s="31">
        <v>100</v>
      </c>
    </row>
    <row r="983" spans="1:12" x14ac:dyDescent="0.25">
      <c r="A983" s="40"/>
      <c r="B983" s="40"/>
      <c r="C983" s="11">
        <v>2017</v>
      </c>
      <c r="D983" s="12">
        <f t="shared" si="188"/>
        <v>234631</v>
      </c>
      <c r="E983" s="12">
        <f t="shared" si="186"/>
        <v>0</v>
      </c>
      <c r="F983" s="12">
        <f t="shared" si="186"/>
        <v>168829.2</v>
      </c>
      <c r="G983" s="12">
        <f t="shared" si="186"/>
        <v>65801.8</v>
      </c>
      <c r="H983" s="12">
        <f t="shared" si="187"/>
        <v>0</v>
      </c>
      <c r="I983" s="57"/>
      <c r="J983" s="31">
        <v>60</v>
      </c>
      <c r="K983" s="31">
        <v>60</v>
      </c>
      <c r="L983" s="31">
        <v>100</v>
      </c>
    </row>
    <row r="984" spans="1:12" x14ac:dyDescent="0.25">
      <c r="A984" s="40"/>
      <c r="B984" s="40"/>
      <c r="C984" s="11">
        <v>2018</v>
      </c>
      <c r="D984" s="12">
        <f t="shared" si="188"/>
        <v>32295.599999999999</v>
      </c>
      <c r="E984" s="12">
        <f t="shared" si="186"/>
        <v>0</v>
      </c>
      <c r="F984" s="12">
        <f t="shared" si="186"/>
        <v>19063.2</v>
      </c>
      <c r="G984" s="12">
        <f t="shared" si="186"/>
        <v>13232.4</v>
      </c>
      <c r="H984" s="12">
        <f t="shared" si="187"/>
        <v>0</v>
      </c>
      <c r="I984" s="57"/>
      <c r="J984" s="31">
        <v>55</v>
      </c>
      <c r="K984" s="31">
        <v>55</v>
      </c>
      <c r="L984" s="31">
        <v>100</v>
      </c>
    </row>
    <row r="985" spans="1:12" x14ac:dyDescent="0.25">
      <c r="A985" s="40"/>
      <c r="B985" s="40"/>
      <c r="C985" s="11">
        <v>2019</v>
      </c>
      <c r="D985" s="12">
        <f t="shared" si="188"/>
        <v>42962.8</v>
      </c>
      <c r="E985" s="12">
        <f t="shared" si="186"/>
        <v>15852.9</v>
      </c>
      <c r="F985" s="12">
        <f t="shared" si="186"/>
        <v>19693.7</v>
      </c>
      <c r="G985" s="12">
        <f t="shared" si="186"/>
        <v>7416.2000000000007</v>
      </c>
      <c r="H985" s="12">
        <f t="shared" si="187"/>
        <v>0</v>
      </c>
      <c r="I985" s="57"/>
      <c r="J985" s="31">
        <v>50</v>
      </c>
      <c r="K985" s="31">
        <v>50</v>
      </c>
      <c r="L985" s="31">
        <v>100</v>
      </c>
    </row>
    <row r="986" spans="1:12" x14ac:dyDescent="0.25">
      <c r="A986" s="40"/>
      <c r="B986" s="40"/>
      <c r="C986" s="11">
        <v>2020</v>
      </c>
      <c r="D986" s="12">
        <f t="shared" si="188"/>
        <v>38032.299999999996</v>
      </c>
      <c r="E986" s="12">
        <f t="shared" si="186"/>
        <v>36419.599999999999</v>
      </c>
      <c r="F986" s="12">
        <f t="shared" si="186"/>
        <v>0</v>
      </c>
      <c r="G986" s="12">
        <f t="shared" si="186"/>
        <v>1612.7</v>
      </c>
      <c r="H986" s="12">
        <f t="shared" si="187"/>
        <v>0</v>
      </c>
      <c r="I986" s="57"/>
      <c r="J986" s="31">
        <v>50</v>
      </c>
      <c r="K986" s="31">
        <v>50</v>
      </c>
      <c r="L986" s="31">
        <v>100</v>
      </c>
    </row>
    <row r="987" spans="1:12" x14ac:dyDescent="0.25">
      <c r="A987" s="40"/>
      <c r="B987" s="40"/>
      <c r="C987" s="11">
        <v>2021</v>
      </c>
      <c r="D987" s="12">
        <f t="shared" si="188"/>
        <v>74710.8</v>
      </c>
      <c r="E987" s="12">
        <f t="shared" si="186"/>
        <v>71097.600000000006</v>
      </c>
      <c r="F987" s="12">
        <f t="shared" si="186"/>
        <v>1009.9</v>
      </c>
      <c r="G987" s="12">
        <f t="shared" si="186"/>
        <v>2603.3000000000002</v>
      </c>
      <c r="H987" s="12">
        <f t="shared" si="187"/>
        <v>0</v>
      </c>
      <c r="I987" s="57"/>
      <c r="J987" s="31">
        <v>45</v>
      </c>
      <c r="K987" s="31">
        <v>45</v>
      </c>
      <c r="L987" s="31">
        <v>100</v>
      </c>
    </row>
    <row r="988" spans="1:12" x14ac:dyDescent="0.25">
      <c r="A988" s="40"/>
      <c r="B988" s="40"/>
      <c r="C988" s="11">
        <v>2022</v>
      </c>
      <c r="D988" s="12">
        <f t="shared" ref="D988:D989" si="189">SUM(E988:H988)</f>
        <v>1784</v>
      </c>
      <c r="E988" s="12">
        <f t="shared" si="186"/>
        <v>0</v>
      </c>
      <c r="F988" s="12">
        <f t="shared" si="186"/>
        <v>0</v>
      </c>
      <c r="G988" s="12">
        <f t="shared" si="186"/>
        <v>1784</v>
      </c>
      <c r="H988" s="12">
        <f t="shared" si="187"/>
        <v>0</v>
      </c>
      <c r="I988" s="58"/>
      <c r="J988" s="31">
        <v>45</v>
      </c>
      <c r="K988" s="31">
        <v>45</v>
      </c>
      <c r="L988" s="31">
        <v>100</v>
      </c>
    </row>
    <row r="989" spans="1:12" x14ac:dyDescent="0.25">
      <c r="A989" s="41"/>
      <c r="B989" s="41"/>
      <c r="C989" s="11">
        <v>2023</v>
      </c>
      <c r="D989" s="12">
        <f t="shared" si="189"/>
        <v>585.9</v>
      </c>
      <c r="E989" s="12">
        <f t="shared" si="186"/>
        <v>0</v>
      </c>
      <c r="F989" s="12">
        <f t="shared" si="186"/>
        <v>0</v>
      </c>
      <c r="G989" s="12">
        <f t="shared" si="186"/>
        <v>585.9</v>
      </c>
      <c r="H989" s="12">
        <f t="shared" si="187"/>
        <v>0</v>
      </c>
      <c r="I989" s="33"/>
      <c r="J989" s="31">
        <v>45</v>
      </c>
      <c r="K989" s="31">
        <v>45</v>
      </c>
      <c r="L989" s="31">
        <v>100</v>
      </c>
    </row>
    <row r="990" spans="1:12" x14ac:dyDescent="0.25">
      <c r="A990" s="43" t="s">
        <v>221</v>
      </c>
      <c r="B990" s="43" t="s">
        <v>222</v>
      </c>
      <c r="C990" s="13" t="s">
        <v>18</v>
      </c>
      <c r="D990" s="14">
        <f>SUM(E990:H990)</f>
        <v>716423.5</v>
      </c>
      <c r="E990" s="14">
        <f>SUM(E991:E998)</f>
        <v>0</v>
      </c>
      <c r="F990" s="14">
        <f>SUM(F991:F998)</f>
        <v>518034.5</v>
      </c>
      <c r="G990" s="14">
        <f>SUM(G991:G998)</f>
        <v>198389</v>
      </c>
      <c r="H990" s="14">
        <f>SUM(H991:H1012)</f>
        <v>0</v>
      </c>
      <c r="I990" s="46" t="s">
        <v>223</v>
      </c>
      <c r="J990" s="46" t="s">
        <v>223</v>
      </c>
      <c r="K990" s="46" t="s">
        <v>223</v>
      </c>
      <c r="L990" s="46" t="s">
        <v>223</v>
      </c>
    </row>
    <row r="991" spans="1:12" x14ac:dyDescent="0.25">
      <c r="A991" s="44"/>
      <c r="B991" s="44"/>
      <c r="C991" s="13">
        <v>2014</v>
      </c>
      <c r="D991" s="14">
        <f t="shared" ref="D991:D1000" si="190">SUM(E991:H991)</f>
        <v>227709</v>
      </c>
      <c r="E991" s="17">
        <v>0</v>
      </c>
      <c r="F991" s="17">
        <v>165000</v>
      </c>
      <c r="G991" s="17">
        <v>62709</v>
      </c>
      <c r="H991" s="17">
        <v>0</v>
      </c>
      <c r="I991" s="47"/>
      <c r="J991" s="47"/>
      <c r="K991" s="47"/>
      <c r="L991" s="47"/>
    </row>
    <row r="992" spans="1:12" x14ac:dyDescent="0.25">
      <c r="A992" s="44"/>
      <c r="B992" s="44"/>
      <c r="C992" s="13">
        <v>2015</v>
      </c>
      <c r="D992" s="14">
        <f t="shared" si="190"/>
        <v>0</v>
      </c>
      <c r="E992" s="17">
        <v>0</v>
      </c>
      <c r="F992" s="17">
        <v>0</v>
      </c>
      <c r="G992" s="17">
        <v>0</v>
      </c>
      <c r="H992" s="17">
        <v>0</v>
      </c>
      <c r="I992" s="47"/>
      <c r="J992" s="47"/>
      <c r="K992" s="47"/>
      <c r="L992" s="47"/>
    </row>
    <row r="993" spans="1:12" x14ac:dyDescent="0.25">
      <c r="A993" s="44"/>
      <c r="B993" s="44"/>
      <c r="C993" s="13">
        <v>2016</v>
      </c>
      <c r="D993" s="14">
        <f t="shared" si="190"/>
        <v>216771.6</v>
      </c>
      <c r="E993" s="17">
        <v>0</v>
      </c>
      <c r="F993" s="17">
        <v>157593</v>
      </c>
      <c r="G993" s="17">
        <v>59178.6</v>
      </c>
      <c r="H993" s="17">
        <v>0</v>
      </c>
      <c r="I993" s="47"/>
      <c r="J993" s="47"/>
      <c r="K993" s="47"/>
      <c r="L993" s="47"/>
    </row>
    <row r="994" spans="1:12" x14ac:dyDescent="0.25">
      <c r="A994" s="44"/>
      <c r="B994" s="44"/>
      <c r="C994" s="13">
        <v>2017</v>
      </c>
      <c r="D994" s="14">
        <f t="shared" si="190"/>
        <v>234485</v>
      </c>
      <c r="E994" s="17">
        <v>0</v>
      </c>
      <c r="F994" s="17">
        <v>168829.2</v>
      </c>
      <c r="G994" s="17">
        <v>65655.8</v>
      </c>
      <c r="H994" s="17">
        <v>0</v>
      </c>
      <c r="I994" s="47"/>
      <c r="J994" s="47"/>
      <c r="K994" s="47"/>
      <c r="L994" s="47"/>
    </row>
    <row r="995" spans="1:12" x14ac:dyDescent="0.25">
      <c r="A995" s="44"/>
      <c r="B995" s="44"/>
      <c r="C995" s="13">
        <v>2018</v>
      </c>
      <c r="D995" s="14">
        <f t="shared" si="190"/>
        <v>29852.5</v>
      </c>
      <c r="E995" s="17">
        <v>0</v>
      </c>
      <c r="F995" s="17">
        <v>19063.2</v>
      </c>
      <c r="G995" s="17">
        <v>10789.3</v>
      </c>
      <c r="H995" s="17">
        <v>0</v>
      </c>
      <c r="I995" s="47"/>
      <c r="J995" s="47"/>
      <c r="K995" s="47"/>
      <c r="L995" s="47"/>
    </row>
    <row r="996" spans="1:12" x14ac:dyDescent="0.25">
      <c r="A996" s="44"/>
      <c r="B996" s="44"/>
      <c r="C996" s="13">
        <v>2019</v>
      </c>
      <c r="D996" s="14">
        <f t="shared" si="190"/>
        <v>7605.4000000000005</v>
      </c>
      <c r="E996" s="17">
        <v>0</v>
      </c>
      <c r="F996" s="17">
        <v>7549.1</v>
      </c>
      <c r="G996" s="17">
        <v>56.3</v>
      </c>
      <c r="H996" s="17">
        <v>0</v>
      </c>
      <c r="I996" s="47"/>
      <c r="J996" s="47"/>
      <c r="K996" s="47"/>
      <c r="L996" s="47"/>
    </row>
    <row r="997" spans="1:12" x14ac:dyDescent="0.25">
      <c r="A997" s="44"/>
      <c r="B997" s="44"/>
      <c r="C997" s="13">
        <v>2020</v>
      </c>
      <c r="D997" s="14">
        <f t="shared" si="190"/>
        <v>0</v>
      </c>
      <c r="E997" s="17">
        <v>0</v>
      </c>
      <c r="F997" s="17">
        <v>0</v>
      </c>
      <c r="G997" s="26">
        <v>0</v>
      </c>
      <c r="H997" s="17">
        <v>0</v>
      </c>
      <c r="I997" s="47"/>
      <c r="J997" s="47"/>
      <c r="K997" s="47"/>
      <c r="L997" s="47"/>
    </row>
    <row r="998" spans="1:12" x14ac:dyDescent="0.25">
      <c r="A998" s="44"/>
      <c r="B998" s="44"/>
      <c r="C998" s="13">
        <v>2021</v>
      </c>
      <c r="D998" s="14">
        <f t="shared" si="190"/>
        <v>0</v>
      </c>
      <c r="E998" s="17">
        <v>0</v>
      </c>
      <c r="F998" s="17">
        <v>0</v>
      </c>
      <c r="G998" s="17">
        <v>0</v>
      </c>
      <c r="H998" s="17">
        <v>0</v>
      </c>
      <c r="I998" s="47"/>
      <c r="J998" s="47"/>
      <c r="K998" s="47"/>
      <c r="L998" s="47"/>
    </row>
    <row r="999" spans="1:12" x14ac:dyDescent="0.25">
      <c r="A999" s="44"/>
      <c r="B999" s="44"/>
      <c r="C999" s="13">
        <v>2022</v>
      </c>
      <c r="D999" s="14">
        <f t="shared" si="190"/>
        <v>0</v>
      </c>
      <c r="E999" s="17">
        <v>0</v>
      </c>
      <c r="F999" s="17">
        <v>0</v>
      </c>
      <c r="G999" s="17">
        <v>0</v>
      </c>
      <c r="H999" s="17">
        <v>0</v>
      </c>
      <c r="I999" s="47"/>
      <c r="J999" s="47"/>
      <c r="K999" s="47"/>
      <c r="L999" s="47"/>
    </row>
    <row r="1000" spans="1:12" x14ac:dyDescent="0.25">
      <c r="A1000" s="45"/>
      <c r="B1000" s="45"/>
      <c r="C1000" s="13">
        <v>2023</v>
      </c>
      <c r="D1000" s="14">
        <f t="shared" si="190"/>
        <v>0</v>
      </c>
      <c r="E1000" s="17"/>
      <c r="F1000" s="17"/>
      <c r="G1000" s="17">
        <v>0</v>
      </c>
      <c r="H1000" s="17"/>
      <c r="I1000" s="48"/>
      <c r="J1000" s="48"/>
      <c r="K1000" s="48"/>
      <c r="L1000" s="48"/>
    </row>
    <row r="1001" spans="1:12" x14ac:dyDescent="0.25">
      <c r="A1001" s="43" t="s">
        <v>224</v>
      </c>
      <c r="B1001" s="43" t="s">
        <v>225</v>
      </c>
      <c r="C1001" s="13" t="s">
        <v>18</v>
      </c>
      <c r="D1001" s="14">
        <f>SUM(E1001:H1001)</f>
        <v>0</v>
      </c>
      <c r="E1001" s="14">
        <f>SUM(E1002:E1009)</f>
        <v>0</v>
      </c>
      <c r="F1001" s="14">
        <f>SUM(F1002:F1009)</f>
        <v>0</v>
      </c>
      <c r="G1001" s="14">
        <v>0</v>
      </c>
      <c r="H1001" s="14">
        <f>SUM(H1002:H1023)</f>
        <v>0</v>
      </c>
      <c r="I1001" s="46" t="s">
        <v>151</v>
      </c>
      <c r="J1001" s="46" t="s">
        <v>151</v>
      </c>
      <c r="K1001" s="46" t="s">
        <v>151</v>
      </c>
      <c r="L1001" s="46" t="s">
        <v>151</v>
      </c>
    </row>
    <row r="1002" spans="1:12" x14ac:dyDescent="0.25">
      <c r="A1002" s="44"/>
      <c r="B1002" s="44"/>
      <c r="C1002" s="13">
        <v>2014</v>
      </c>
      <c r="D1002" s="14">
        <f t="shared" ref="D1002:D1011" si="191">SUM(E1002:H1002)</f>
        <v>2375</v>
      </c>
      <c r="E1002" s="17">
        <v>0</v>
      </c>
      <c r="F1002" s="17">
        <v>0</v>
      </c>
      <c r="G1002" s="17">
        <v>2375</v>
      </c>
      <c r="H1002" s="17">
        <v>0</v>
      </c>
      <c r="I1002" s="47"/>
      <c r="J1002" s="47"/>
      <c r="K1002" s="47"/>
      <c r="L1002" s="47"/>
    </row>
    <row r="1003" spans="1:12" x14ac:dyDescent="0.25">
      <c r="A1003" s="44"/>
      <c r="B1003" s="44"/>
      <c r="C1003" s="13">
        <v>2015</v>
      </c>
      <c r="D1003" s="14">
        <f t="shared" si="191"/>
        <v>5079.8</v>
      </c>
      <c r="E1003" s="17">
        <v>0</v>
      </c>
      <c r="F1003" s="17">
        <v>0</v>
      </c>
      <c r="G1003" s="17">
        <v>5079.8</v>
      </c>
      <c r="H1003" s="17">
        <v>0</v>
      </c>
      <c r="I1003" s="47"/>
      <c r="J1003" s="47"/>
      <c r="K1003" s="47"/>
      <c r="L1003" s="47"/>
    </row>
    <row r="1004" spans="1:12" x14ac:dyDescent="0.25">
      <c r="A1004" s="44"/>
      <c r="B1004" s="44"/>
      <c r="C1004" s="13">
        <v>2016</v>
      </c>
      <c r="D1004" s="14">
        <f t="shared" si="191"/>
        <v>9497.7999999999993</v>
      </c>
      <c r="E1004" s="17">
        <v>0</v>
      </c>
      <c r="F1004" s="17">
        <v>0</v>
      </c>
      <c r="G1004" s="17">
        <v>9497.7999999999993</v>
      </c>
      <c r="H1004" s="17">
        <v>0</v>
      </c>
      <c r="I1004" s="47"/>
      <c r="J1004" s="47"/>
      <c r="K1004" s="47"/>
      <c r="L1004" s="47"/>
    </row>
    <row r="1005" spans="1:12" x14ac:dyDescent="0.25">
      <c r="A1005" s="44"/>
      <c r="B1005" s="44"/>
      <c r="C1005" s="13">
        <v>2017</v>
      </c>
      <c r="D1005" s="14">
        <f t="shared" si="191"/>
        <v>146</v>
      </c>
      <c r="E1005" s="17">
        <v>0</v>
      </c>
      <c r="F1005" s="17">
        <v>0</v>
      </c>
      <c r="G1005" s="17">
        <v>146</v>
      </c>
      <c r="H1005" s="17">
        <v>0</v>
      </c>
      <c r="I1005" s="47"/>
      <c r="J1005" s="47"/>
      <c r="K1005" s="47"/>
      <c r="L1005" s="47"/>
    </row>
    <row r="1006" spans="1:12" x14ac:dyDescent="0.25">
      <c r="A1006" s="44"/>
      <c r="B1006" s="44"/>
      <c r="C1006" s="13">
        <v>2018</v>
      </c>
      <c r="D1006" s="14">
        <f t="shared" si="191"/>
        <v>0</v>
      </c>
      <c r="E1006" s="17">
        <v>0</v>
      </c>
      <c r="F1006" s="17">
        <v>0</v>
      </c>
      <c r="G1006" s="17">
        <v>0</v>
      </c>
      <c r="H1006" s="17">
        <v>0</v>
      </c>
      <c r="I1006" s="47"/>
      <c r="J1006" s="47"/>
      <c r="K1006" s="47"/>
      <c r="L1006" s="47"/>
    </row>
    <row r="1007" spans="1:12" x14ac:dyDescent="0.25">
      <c r="A1007" s="44"/>
      <c r="B1007" s="44"/>
      <c r="C1007" s="13">
        <v>2019</v>
      </c>
      <c r="D1007" s="14">
        <f t="shared" si="191"/>
        <v>269.3</v>
      </c>
      <c r="E1007" s="17">
        <v>0</v>
      </c>
      <c r="F1007" s="17">
        <v>0</v>
      </c>
      <c r="G1007" s="17">
        <v>269.3</v>
      </c>
      <c r="H1007" s="17">
        <v>0</v>
      </c>
      <c r="I1007" s="47"/>
      <c r="J1007" s="47"/>
      <c r="K1007" s="47"/>
      <c r="L1007" s="47"/>
    </row>
    <row r="1008" spans="1:12" x14ac:dyDescent="0.25">
      <c r="A1008" s="44"/>
      <c r="B1008" s="44"/>
      <c r="C1008" s="13">
        <v>2020</v>
      </c>
      <c r="D1008" s="14">
        <f t="shared" si="191"/>
        <v>1612.7</v>
      </c>
      <c r="E1008" s="17">
        <v>0</v>
      </c>
      <c r="F1008" s="17">
        <v>0</v>
      </c>
      <c r="G1008" s="26">
        <v>1612.7</v>
      </c>
      <c r="H1008" s="17">
        <v>0</v>
      </c>
      <c r="I1008" s="47"/>
      <c r="J1008" s="47"/>
      <c r="K1008" s="47"/>
      <c r="L1008" s="47"/>
    </row>
    <row r="1009" spans="1:12" x14ac:dyDescent="0.25">
      <c r="A1009" s="44"/>
      <c r="B1009" s="44"/>
      <c r="C1009" s="13">
        <v>2021</v>
      </c>
      <c r="D1009" s="14">
        <f t="shared" si="191"/>
        <v>1101.8</v>
      </c>
      <c r="E1009" s="17">
        <v>0</v>
      </c>
      <c r="F1009" s="17">
        <v>0</v>
      </c>
      <c r="G1009" s="17">
        <v>1101.8</v>
      </c>
      <c r="H1009" s="17">
        <v>0</v>
      </c>
      <c r="I1009" s="47"/>
      <c r="J1009" s="47"/>
      <c r="K1009" s="47"/>
      <c r="L1009" s="47"/>
    </row>
    <row r="1010" spans="1:12" x14ac:dyDescent="0.25">
      <c r="A1010" s="44"/>
      <c r="B1010" s="44"/>
      <c r="C1010" s="13">
        <v>2022</v>
      </c>
      <c r="D1010" s="17">
        <f t="shared" si="191"/>
        <v>1784</v>
      </c>
      <c r="E1010" s="17">
        <v>0</v>
      </c>
      <c r="F1010" s="17">
        <v>0</v>
      </c>
      <c r="G1010" s="17">
        <v>1784</v>
      </c>
      <c r="H1010" s="17">
        <v>0</v>
      </c>
      <c r="I1010" s="47"/>
      <c r="J1010" s="47"/>
      <c r="K1010" s="47"/>
      <c r="L1010" s="47"/>
    </row>
    <row r="1011" spans="1:12" x14ac:dyDescent="0.25">
      <c r="A1011" s="45"/>
      <c r="B1011" s="45"/>
      <c r="C1011" s="13">
        <v>2023</v>
      </c>
      <c r="D1011" s="17">
        <f t="shared" si="191"/>
        <v>585.9</v>
      </c>
      <c r="E1011" s="17"/>
      <c r="F1011" s="17"/>
      <c r="G1011" s="17">
        <v>585.9</v>
      </c>
      <c r="H1011" s="17"/>
      <c r="I1011" s="48"/>
      <c r="J1011" s="48"/>
      <c r="K1011" s="48"/>
      <c r="L1011" s="48"/>
    </row>
    <row r="1012" spans="1:12" x14ac:dyDescent="0.25">
      <c r="A1012" s="43" t="s">
        <v>226</v>
      </c>
      <c r="B1012" s="43" t="s">
        <v>227</v>
      </c>
      <c r="C1012" s="13" t="s">
        <v>18</v>
      </c>
      <c r="D1012" s="14">
        <f>SUM(E1012:H1012)</f>
        <v>2893.1</v>
      </c>
      <c r="E1012" s="14">
        <f>SUM(E1013:E1020)</f>
        <v>0</v>
      </c>
      <c r="F1012" s="14">
        <f>SUM(F1013:F1020)</f>
        <v>0</v>
      </c>
      <c r="G1012" s="14">
        <f>SUM(G1013:G1020)</f>
        <v>2893.1</v>
      </c>
      <c r="H1012" s="14">
        <f>SUM(H1013:H1023)</f>
        <v>0</v>
      </c>
      <c r="I1012" s="46" t="s">
        <v>208</v>
      </c>
      <c r="J1012" s="46" t="s">
        <v>208</v>
      </c>
      <c r="K1012" s="46" t="s">
        <v>208</v>
      </c>
      <c r="L1012" s="46" t="s">
        <v>208</v>
      </c>
    </row>
    <row r="1013" spans="1:12" x14ac:dyDescent="0.25">
      <c r="A1013" s="44"/>
      <c r="B1013" s="44"/>
      <c r="C1013" s="13">
        <v>2014</v>
      </c>
      <c r="D1013" s="14">
        <f t="shared" ref="D1013:D1021" si="192">SUM(E1013:H1013)</f>
        <v>0</v>
      </c>
      <c r="E1013" s="17">
        <v>0</v>
      </c>
      <c r="F1013" s="17">
        <v>0</v>
      </c>
      <c r="G1013" s="17">
        <v>0</v>
      </c>
      <c r="H1013" s="17">
        <v>0</v>
      </c>
      <c r="I1013" s="47"/>
      <c r="J1013" s="47"/>
      <c r="K1013" s="47"/>
      <c r="L1013" s="47"/>
    </row>
    <row r="1014" spans="1:12" x14ac:dyDescent="0.25">
      <c r="A1014" s="44"/>
      <c r="B1014" s="44"/>
      <c r="C1014" s="13">
        <v>2015</v>
      </c>
      <c r="D1014" s="14">
        <f t="shared" si="192"/>
        <v>0</v>
      </c>
      <c r="E1014" s="17">
        <v>0</v>
      </c>
      <c r="F1014" s="17">
        <v>0</v>
      </c>
      <c r="G1014" s="17">
        <v>0</v>
      </c>
      <c r="H1014" s="17">
        <v>0</v>
      </c>
      <c r="I1014" s="47"/>
      <c r="J1014" s="47"/>
      <c r="K1014" s="47"/>
      <c r="L1014" s="47"/>
    </row>
    <row r="1015" spans="1:12" x14ac:dyDescent="0.25">
      <c r="A1015" s="44"/>
      <c r="B1015" s="44"/>
      <c r="C1015" s="13">
        <v>2016</v>
      </c>
      <c r="D1015" s="14">
        <f t="shared" si="192"/>
        <v>0</v>
      </c>
      <c r="E1015" s="17">
        <v>0</v>
      </c>
      <c r="F1015" s="17">
        <v>0</v>
      </c>
      <c r="G1015" s="17">
        <v>0</v>
      </c>
      <c r="H1015" s="17">
        <v>0</v>
      </c>
      <c r="I1015" s="47"/>
      <c r="J1015" s="47"/>
      <c r="K1015" s="47"/>
      <c r="L1015" s="47"/>
    </row>
    <row r="1016" spans="1:12" x14ac:dyDescent="0.25">
      <c r="A1016" s="44"/>
      <c r="B1016" s="44"/>
      <c r="C1016" s="13">
        <v>2017</v>
      </c>
      <c r="D1016" s="14">
        <f t="shared" si="192"/>
        <v>0</v>
      </c>
      <c r="E1016" s="17">
        <v>0</v>
      </c>
      <c r="F1016" s="17">
        <v>0</v>
      </c>
      <c r="G1016" s="17">
        <v>0</v>
      </c>
      <c r="H1016" s="17">
        <v>0</v>
      </c>
      <c r="I1016" s="47"/>
      <c r="J1016" s="47"/>
      <c r="K1016" s="47"/>
      <c r="L1016" s="47"/>
    </row>
    <row r="1017" spans="1:12" x14ac:dyDescent="0.25">
      <c r="A1017" s="44"/>
      <c r="B1017" s="44"/>
      <c r="C1017" s="13">
        <v>2018</v>
      </c>
      <c r="D1017" s="14">
        <f t="shared" si="192"/>
        <v>2443.1</v>
      </c>
      <c r="E1017" s="17">
        <v>0</v>
      </c>
      <c r="F1017" s="17">
        <v>0</v>
      </c>
      <c r="G1017" s="17">
        <v>2443.1</v>
      </c>
      <c r="H1017" s="17">
        <v>0</v>
      </c>
      <c r="I1017" s="47"/>
      <c r="J1017" s="47"/>
      <c r="K1017" s="47"/>
      <c r="L1017" s="47"/>
    </row>
    <row r="1018" spans="1:12" x14ac:dyDescent="0.25">
      <c r="A1018" s="44"/>
      <c r="B1018" s="44"/>
      <c r="C1018" s="13">
        <v>2019</v>
      </c>
      <c r="D1018" s="14">
        <f t="shared" si="192"/>
        <v>450</v>
      </c>
      <c r="E1018" s="17">
        <v>0</v>
      </c>
      <c r="F1018" s="17">
        <v>0</v>
      </c>
      <c r="G1018" s="17">
        <v>450</v>
      </c>
      <c r="H1018" s="17">
        <v>0</v>
      </c>
      <c r="I1018" s="47"/>
      <c r="J1018" s="47"/>
      <c r="K1018" s="47"/>
      <c r="L1018" s="47"/>
    </row>
    <row r="1019" spans="1:12" x14ac:dyDescent="0.25">
      <c r="A1019" s="44"/>
      <c r="B1019" s="44"/>
      <c r="C1019" s="13">
        <v>2020</v>
      </c>
      <c r="D1019" s="14">
        <f t="shared" si="192"/>
        <v>0</v>
      </c>
      <c r="E1019" s="17">
        <v>0</v>
      </c>
      <c r="F1019" s="17">
        <v>0</v>
      </c>
      <c r="G1019" s="26">
        <v>0</v>
      </c>
      <c r="H1019" s="17">
        <v>0</v>
      </c>
      <c r="I1019" s="47"/>
      <c r="J1019" s="47"/>
      <c r="K1019" s="47"/>
      <c r="L1019" s="47"/>
    </row>
    <row r="1020" spans="1:12" x14ac:dyDescent="0.25">
      <c r="A1020" s="44"/>
      <c r="B1020" s="44"/>
      <c r="C1020" s="13">
        <v>2021</v>
      </c>
      <c r="D1020" s="14">
        <f t="shared" si="192"/>
        <v>0</v>
      </c>
      <c r="E1020" s="17">
        <v>0</v>
      </c>
      <c r="F1020" s="17">
        <v>0</v>
      </c>
      <c r="G1020" s="17">
        <v>0</v>
      </c>
      <c r="H1020" s="17">
        <v>0</v>
      </c>
      <c r="I1020" s="47"/>
      <c r="J1020" s="47"/>
      <c r="K1020" s="47"/>
      <c r="L1020" s="47"/>
    </row>
    <row r="1021" spans="1:12" x14ac:dyDescent="0.25">
      <c r="A1021" s="44"/>
      <c r="B1021" s="44"/>
      <c r="C1021" s="13">
        <v>2022</v>
      </c>
      <c r="D1021" s="14">
        <f t="shared" si="192"/>
        <v>0</v>
      </c>
      <c r="E1021" s="17">
        <v>0</v>
      </c>
      <c r="F1021" s="17">
        <v>0</v>
      </c>
      <c r="G1021" s="17">
        <v>0</v>
      </c>
      <c r="H1021" s="17">
        <v>0</v>
      </c>
      <c r="I1021" s="47"/>
      <c r="J1021" s="47"/>
      <c r="K1021" s="47"/>
      <c r="L1021" s="47"/>
    </row>
    <row r="1022" spans="1:12" x14ac:dyDescent="0.25">
      <c r="A1022" s="45"/>
      <c r="B1022" s="45"/>
      <c r="C1022" s="13">
        <v>2023</v>
      </c>
      <c r="D1022" s="14"/>
      <c r="E1022" s="17"/>
      <c r="F1022" s="17"/>
      <c r="G1022" s="17"/>
      <c r="H1022" s="17"/>
      <c r="I1022" s="48"/>
      <c r="J1022" s="48"/>
      <c r="K1022" s="48"/>
      <c r="L1022" s="48"/>
    </row>
    <row r="1023" spans="1:12" x14ac:dyDescent="0.25">
      <c r="A1023" s="43" t="s">
        <v>228</v>
      </c>
      <c r="B1023" s="43" t="s">
        <v>229</v>
      </c>
      <c r="C1023" s="13" t="s">
        <v>18</v>
      </c>
      <c r="D1023" s="14">
        <f>SUM(E1023:H1023)</f>
        <v>71057.7</v>
      </c>
      <c r="E1023" s="14">
        <f>SUM(E1024:E1031)</f>
        <v>52272.5</v>
      </c>
      <c r="F1023" s="14">
        <f>SUM(F1024:F1031)</f>
        <v>12144.6</v>
      </c>
      <c r="G1023" s="14">
        <f>SUM(G1024:G1031)</f>
        <v>6640.6</v>
      </c>
      <c r="H1023" s="14">
        <f>SUM(H1024:H1034)</f>
        <v>0</v>
      </c>
      <c r="I1023" s="46" t="s">
        <v>182</v>
      </c>
      <c r="J1023" s="46" t="s">
        <v>182</v>
      </c>
      <c r="K1023" s="46" t="s">
        <v>182</v>
      </c>
      <c r="L1023" s="46" t="s">
        <v>182</v>
      </c>
    </row>
    <row r="1024" spans="1:12" x14ac:dyDescent="0.25">
      <c r="A1024" s="44"/>
      <c r="B1024" s="44"/>
      <c r="C1024" s="13">
        <v>2014</v>
      </c>
      <c r="D1024" s="14">
        <f t="shared" ref="D1024:D1032" si="193">SUM(E1024:H1024)</f>
        <v>0</v>
      </c>
      <c r="E1024" s="17">
        <v>0</v>
      </c>
      <c r="F1024" s="17">
        <v>0</v>
      </c>
      <c r="G1024" s="17">
        <v>0</v>
      </c>
      <c r="H1024" s="17">
        <v>0</v>
      </c>
      <c r="I1024" s="47"/>
      <c r="J1024" s="47"/>
      <c r="K1024" s="47"/>
      <c r="L1024" s="47"/>
    </row>
    <row r="1025" spans="1:12" x14ac:dyDescent="0.25">
      <c r="A1025" s="44"/>
      <c r="B1025" s="44"/>
      <c r="C1025" s="13">
        <v>2015</v>
      </c>
      <c r="D1025" s="14">
        <f t="shared" si="193"/>
        <v>0</v>
      </c>
      <c r="E1025" s="17">
        <v>0</v>
      </c>
      <c r="F1025" s="17">
        <v>0</v>
      </c>
      <c r="G1025" s="17">
        <v>0</v>
      </c>
      <c r="H1025" s="17">
        <v>0</v>
      </c>
      <c r="I1025" s="47"/>
      <c r="J1025" s="47"/>
      <c r="K1025" s="47"/>
      <c r="L1025" s="47"/>
    </row>
    <row r="1026" spans="1:12" x14ac:dyDescent="0.25">
      <c r="A1026" s="44"/>
      <c r="B1026" s="44"/>
      <c r="C1026" s="13">
        <v>2016</v>
      </c>
      <c r="D1026" s="14">
        <f t="shared" si="193"/>
        <v>0</v>
      </c>
      <c r="E1026" s="17">
        <v>0</v>
      </c>
      <c r="F1026" s="17">
        <v>0</v>
      </c>
      <c r="G1026" s="17">
        <v>0</v>
      </c>
      <c r="H1026" s="17">
        <v>0</v>
      </c>
      <c r="I1026" s="47"/>
      <c r="J1026" s="47"/>
      <c r="K1026" s="47"/>
      <c r="L1026" s="47"/>
    </row>
    <row r="1027" spans="1:12" x14ac:dyDescent="0.25">
      <c r="A1027" s="44"/>
      <c r="B1027" s="44"/>
      <c r="C1027" s="13">
        <v>2017</v>
      </c>
      <c r="D1027" s="14">
        <f t="shared" si="193"/>
        <v>0</v>
      </c>
      <c r="E1027" s="17">
        <v>0</v>
      </c>
      <c r="F1027" s="17">
        <v>0</v>
      </c>
      <c r="G1027" s="17">
        <v>0</v>
      </c>
      <c r="H1027" s="17">
        <v>0</v>
      </c>
      <c r="I1027" s="47"/>
      <c r="J1027" s="47"/>
      <c r="K1027" s="47"/>
      <c r="L1027" s="47"/>
    </row>
    <row r="1028" spans="1:12" x14ac:dyDescent="0.25">
      <c r="A1028" s="44"/>
      <c r="B1028" s="44"/>
      <c r="C1028" s="13">
        <v>2018</v>
      </c>
      <c r="D1028" s="14">
        <f t="shared" si="193"/>
        <v>0</v>
      </c>
      <c r="E1028" s="17">
        <v>0</v>
      </c>
      <c r="F1028" s="17">
        <v>0</v>
      </c>
      <c r="G1028" s="17">
        <v>0</v>
      </c>
      <c r="H1028" s="17">
        <v>0</v>
      </c>
      <c r="I1028" s="47"/>
      <c r="J1028" s="47"/>
      <c r="K1028" s="47"/>
      <c r="L1028" s="47"/>
    </row>
    <row r="1029" spans="1:12" x14ac:dyDescent="0.25">
      <c r="A1029" s="44"/>
      <c r="B1029" s="44"/>
      <c r="C1029" s="13">
        <v>2019</v>
      </c>
      <c r="D1029" s="14">
        <f t="shared" si="193"/>
        <v>34638.1</v>
      </c>
      <c r="E1029" s="17">
        <v>15852.9</v>
      </c>
      <c r="F1029" s="17">
        <v>12144.6</v>
      </c>
      <c r="G1029" s="17">
        <v>6640.6</v>
      </c>
      <c r="H1029" s="17">
        <v>0</v>
      </c>
      <c r="I1029" s="47"/>
      <c r="J1029" s="47"/>
      <c r="K1029" s="47"/>
      <c r="L1029" s="47"/>
    </row>
    <row r="1030" spans="1:12" x14ac:dyDescent="0.25">
      <c r="A1030" s="44"/>
      <c r="B1030" s="44"/>
      <c r="C1030" s="13">
        <v>2020</v>
      </c>
      <c r="D1030" s="14">
        <f t="shared" si="193"/>
        <v>36419.599999999999</v>
      </c>
      <c r="E1030" s="17">
        <v>36419.599999999999</v>
      </c>
      <c r="F1030" s="17">
        <v>0</v>
      </c>
      <c r="G1030" s="26">
        <v>0</v>
      </c>
      <c r="H1030" s="17">
        <v>0</v>
      </c>
      <c r="I1030" s="47"/>
      <c r="J1030" s="47"/>
      <c r="K1030" s="47"/>
      <c r="L1030" s="47"/>
    </row>
    <row r="1031" spans="1:12" x14ac:dyDescent="0.25">
      <c r="A1031" s="44"/>
      <c r="B1031" s="44"/>
      <c r="C1031" s="13">
        <v>2021</v>
      </c>
      <c r="D1031" s="14">
        <f t="shared" si="193"/>
        <v>0</v>
      </c>
      <c r="E1031" s="17">
        <v>0</v>
      </c>
      <c r="F1031" s="17">
        <v>0</v>
      </c>
      <c r="G1031" s="17">
        <v>0</v>
      </c>
      <c r="H1031" s="17">
        <v>0</v>
      </c>
      <c r="I1031" s="47"/>
      <c r="J1031" s="47"/>
      <c r="K1031" s="47"/>
      <c r="L1031" s="47"/>
    </row>
    <row r="1032" spans="1:12" x14ac:dyDescent="0.25">
      <c r="A1032" s="44"/>
      <c r="B1032" s="44"/>
      <c r="C1032" s="13">
        <v>2022</v>
      </c>
      <c r="D1032" s="14">
        <f t="shared" si="193"/>
        <v>0</v>
      </c>
      <c r="E1032" s="17">
        <v>0</v>
      </c>
      <c r="F1032" s="17">
        <v>0</v>
      </c>
      <c r="G1032" s="17">
        <v>0</v>
      </c>
      <c r="H1032" s="17">
        <v>0</v>
      </c>
      <c r="I1032" s="47"/>
      <c r="J1032" s="47"/>
      <c r="K1032" s="47"/>
      <c r="L1032" s="47"/>
    </row>
    <row r="1033" spans="1:12" x14ac:dyDescent="0.25">
      <c r="A1033" s="45"/>
      <c r="B1033" s="45"/>
      <c r="C1033" s="13">
        <v>2023</v>
      </c>
      <c r="D1033" s="14"/>
      <c r="E1033" s="17"/>
      <c r="F1033" s="17"/>
      <c r="G1033" s="17"/>
      <c r="H1033" s="17"/>
      <c r="I1033" s="48"/>
      <c r="J1033" s="48"/>
      <c r="K1033" s="48"/>
      <c r="L1033" s="48"/>
    </row>
    <row r="1034" spans="1:12" x14ac:dyDescent="0.25">
      <c r="A1034" s="43" t="s">
        <v>230</v>
      </c>
      <c r="B1034" s="43" t="s">
        <v>231</v>
      </c>
      <c r="C1034" s="13" t="s">
        <v>18</v>
      </c>
      <c r="D1034" s="14">
        <f>SUM(E1034:H1034)</f>
        <v>2200</v>
      </c>
      <c r="E1034" s="14">
        <f>SUM(E1035:E1042)</f>
        <v>0</v>
      </c>
      <c r="F1034" s="14">
        <f>SUM(F1035:F1042)</f>
        <v>0</v>
      </c>
      <c r="G1034" s="14">
        <f>SUM(G1035:G1042)</f>
        <v>2200</v>
      </c>
      <c r="H1034" s="14">
        <f>SUM(H1035:H1045)</f>
        <v>0</v>
      </c>
      <c r="I1034" s="46" t="s">
        <v>112</v>
      </c>
      <c r="J1034" s="46" t="s">
        <v>112</v>
      </c>
      <c r="K1034" s="46" t="s">
        <v>112</v>
      </c>
      <c r="L1034" s="46" t="s">
        <v>112</v>
      </c>
    </row>
    <row r="1035" spans="1:12" x14ac:dyDescent="0.25">
      <c r="A1035" s="44"/>
      <c r="B1035" s="44"/>
      <c r="C1035" s="13">
        <v>2014</v>
      </c>
      <c r="D1035" s="14">
        <f t="shared" ref="D1035:D1043" si="194">SUM(E1035:H1035)</f>
        <v>2200</v>
      </c>
      <c r="E1035" s="17">
        <v>0</v>
      </c>
      <c r="F1035" s="17">
        <v>0</v>
      </c>
      <c r="G1035" s="17">
        <v>2200</v>
      </c>
      <c r="H1035" s="17">
        <v>0</v>
      </c>
      <c r="I1035" s="47"/>
      <c r="J1035" s="47"/>
      <c r="K1035" s="47"/>
      <c r="L1035" s="47"/>
    </row>
    <row r="1036" spans="1:12" x14ac:dyDescent="0.25">
      <c r="A1036" s="44"/>
      <c r="B1036" s="44"/>
      <c r="C1036" s="13">
        <v>2015</v>
      </c>
      <c r="D1036" s="14">
        <f t="shared" si="194"/>
        <v>0</v>
      </c>
      <c r="E1036" s="17">
        <v>0</v>
      </c>
      <c r="F1036" s="17">
        <v>0</v>
      </c>
      <c r="G1036" s="17">
        <v>0</v>
      </c>
      <c r="H1036" s="17">
        <v>0</v>
      </c>
      <c r="I1036" s="47"/>
      <c r="J1036" s="47"/>
      <c r="K1036" s="47"/>
      <c r="L1036" s="47"/>
    </row>
    <row r="1037" spans="1:12" x14ac:dyDescent="0.25">
      <c r="A1037" s="44"/>
      <c r="B1037" s="44"/>
      <c r="C1037" s="13">
        <v>2016</v>
      </c>
      <c r="D1037" s="14">
        <f t="shared" si="194"/>
        <v>0</v>
      </c>
      <c r="E1037" s="17">
        <v>0</v>
      </c>
      <c r="F1037" s="17">
        <v>0</v>
      </c>
      <c r="G1037" s="17">
        <v>0</v>
      </c>
      <c r="H1037" s="17">
        <v>0</v>
      </c>
      <c r="I1037" s="47"/>
      <c r="J1037" s="47"/>
      <c r="K1037" s="47"/>
      <c r="L1037" s="47"/>
    </row>
    <row r="1038" spans="1:12" x14ac:dyDescent="0.25">
      <c r="A1038" s="44"/>
      <c r="B1038" s="44"/>
      <c r="C1038" s="13">
        <v>2017</v>
      </c>
      <c r="D1038" s="14">
        <f t="shared" si="194"/>
        <v>0</v>
      </c>
      <c r="E1038" s="17">
        <v>0</v>
      </c>
      <c r="F1038" s="17">
        <v>0</v>
      </c>
      <c r="G1038" s="17">
        <v>0</v>
      </c>
      <c r="H1038" s="17">
        <v>0</v>
      </c>
      <c r="I1038" s="47"/>
      <c r="J1038" s="47"/>
      <c r="K1038" s="47"/>
      <c r="L1038" s="47"/>
    </row>
    <row r="1039" spans="1:12" x14ac:dyDescent="0.25">
      <c r="A1039" s="44"/>
      <c r="B1039" s="44"/>
      <c r="C1039" s="13">
        <v>2018</v>
      </c>
      <c r="D1039" s="14">
        <f t="shared" si="194"/>
        <v>0</v>
      </c>
      <c r="E1039" s="17">
        <v>0</v>
      </c>
      <c r="F1039" s="17">
        <v>0</v>
      </c>
      <c r="G1039" s="17">
        <v>0</v>
      </c>
      <c r="H1039" s="17">
        <v>0</v>
      </c>
      <c r="I1039" s="47"/>
      <c r="J1039" s="47"/>
      <c r="K1039" s="47"/>
      <c r="L1039" s="47"/>
    </row>
    <row r="1040" spans="1:12" x14ac:dyDescent="0.25">
      <c r="A1040" s="44"/>
      <c r="B1040" s="44"/>
      <c r="C1040" s="13">
        <v>2019</v>
      </c>
      <c r="D1040" s="14">
        <f t="shared" si="194"/>
        <v>0</v>
      </c>
      <c r="E1040" s="17">
        <v>0</v>
      </c>
      <c r="F1040" s="17">
        <v>0</v>
      </c>
      <c r="G1040" s="17">
        <v>0</v>
      </c>
      <c r="H1040" s="17">
        <v>0</v>
      </c>
      <c r="I1040" s="47"/>
      <c r="J1040" s="47"/>
      <c r="K1040" s="47"/>
      <c r="L1040" s="47"/>
    </row>
    <row r="1041" spans="1:12" x14ac:dyDescent="0.25">
      <c r="A1041" s="44"/>
      <c r="B1041" s="44"/>
      <c r="C1041" s="13">
        <v>2020</v>
      </c>
      <c r="D1041" s="14">
        <f t="shared" si="194"/>
        <v>0</v>
      </c>
      <c r="E1041" s="17">
        <v>0</v>
      </c>
      <c r="F1041" s="17">
        <v>0</v>
      </c>
      <c r="G1041" s="26">
        <v>0</v>
      </c>
      <c r="H1041" s="17">
        <v>0</v>
      </c>
      <c r="I1041" s="47"/>
      <c r="J1041" s="47"/>
      <c r="K1041" s="47"/>
      <c r="L1041" s="47"/>
    </row>
    <row r="1042" spans="1:12" x14ac:dyDescent="0.25">
      <c r="A1042" s="44"/>
      <c r="B1042" s="44"/>
      <c r="C1042" s="13">
        <v>2021</v>
      </c>
      <c r="D1042" s="14">
        <f t="shared" si="194"/>
        <v>0</v>
      </c>
      <c r="E1042" s="17">
        <v>0</v>
      </c>
      <c r="F1042" s="17">
        <v>0</v>
      </c>
      <c r="G1042" s="17">
        <v>0</v>
      </c>
      <c r="H1042" s="17">
        <v>0</v>
      </c>
      <c r="I1042" s="47"/>
      <c r="J1042" s="47"/>
      <c r="K1042" s="47"/>
      <c r="L1042" s="47"/>
    </row>
    <row r="1043" spans="1:12" x14ac:dyDescent="0.25">
      <c r="A1043" s="44"/>
      <c r="B1043" s="44"/>
      <c r="C1043" s="13">
        <v>2022</v>
      </c>
      <c r="D1043" s="14">
        <f t="shared" si="194"/>
        <v>0</v>
      </c>
      <c r="E1043" s="17">
        <v>0</v>
      </c>
      <c r="F1043" s="17">
        <v>0</v>
      </c>
      <c r="G1043" s="17">
        <v>0</v>
      </c>
      <c r="H1043" s="17">
        <v>0</v>
      </c>
      <c r="I1043" s="47"/>
      <c r="J1043" s="47"/>
      <c r="K1043" s="47"/>
      <c r="L1043" s="47"/>
    </row>
    <row r="1044" spans="1:12" x14ac:dyDescent="0.25">
      <c r="A1044" s="45"/>
      <c r="B1044" s="45"/>
      <c r="C1044" s="13">
        <v>2023</v>
      </c>
      <c r="D1044" s="14"/>
      <c r="E1044" s="17"/>
      <c r="F1044" s="17"/>
      <c r="G1044" s="17"/>
      <c r="H1044" s="17"/>
      <c r="I1044" s="48"/>
      <c r="J1044" s="48"/>
      <c r="K1044" s="48"/>
      <c r="L1044" s="48"/>
    </row>
    <row r="1045" spans="1:12" x14ac:dyDescent="0.25">
      <c r="A1045" s="43" t="s">
        <v>232</v>
      </c>
      <c r="B1045" s="43" t="s">
        <v>233</v>
      </c>
      <c r="C1045" s="13" t="s">
        <v>18</v>
      </c>
      <c r="D1045" s="14">
        <f>SUM(E1045:H1045)</f>
        <v>3700</v>
      </c>
      <c r="E1045" s="14">
        <f>SUM(E1046:E1053)</f>
        <v>0</v>
      </c>
      <c r="F1045" s="14">
        <f>SUM(F1046:F1053)</f>
        <v>0</v>
      </c>
      <c r="G1045" s="14">
        <f>SUM(G1046:G1053)</f>
        <v>3700</v>
      </c>
      <c r="H1045" s="14">
        <f>SUM(H1046:H1056)</f>
        <v>0</v>
      </c>
      <c r="I1045" s="46" t="s">
        <v>115</v>
      </c>
      <c r="J1045" s="46" t="s">
        <v>115</v>
      </c>
      <c r="K1045" s="46" t="s">
        <v>115</v>
      </c>
      <c r="L1045" s="46" t="s">
        <v>115</v>
      </c>
    </row>
    <row r="1046" spans="1:12" x14ac:dyDescent="0.25">
      <c r="A1046" s="44"/>
      <c r="B1046" s="44"/>
      <c r="C1046" s="13">
        <v>2014</v>
      </c>
      <c r="D1046" s="14">
        <f t="shared" ref="D1046:D1054" si="195">SUM(E1046:H1046)</f>
        <v>3700</v>
      </c>
      <c r="E1046" s="17">
        <v>0</v>
      </c>
      <c r="F1046" s="17">
        <v>0</v>
      </c>
      <c r="G1046" s="17">
        <v>3700</v>
      </c>
      <c r="H1046" s="17">
        <v>0</v>
      </c>
      <c r="I1046" s="47"/>
      <c r="J1046" s="47"/>
      <c r="K1046" s="47"/>
      <c r="L1046" s="47"/>
    </row>
    <row r="1047" spans="1:12" x14ac:dyDescent="0.25">
      <c r="A1047" s="44"/>
      <c r="B1047" s="44"/>
      <c r="C1047" s="13">
        <v>2015</v>
      </c>
      <c r="D1047" s="14">
        <f t="shared" si="195"/>
        <v>0</v>
      </c>
      <c r="E1047" s="17">
        <v>0</v>
      </c>
      <c r="F1047" s="17">
        <v>0</v>
      </c>
      <c r="G1047" s="17">
        <v>0</v>
      </c>
      <c r="H1047" s="17">
        <v>0</v>
      </c>
      <c r="I1047" s="47"/>
      <c r="J1047" s="47"/>
      <c r="K1047" s="47"/>
      <c r="L1047" s="47"/>
    </row>
    <row r="1048" spans="1:12" x14ac:dyDescent="0.25">
      <c r="A1048" s="44"/>
      <c r="B1048" s="44"/>
      <c r="C1048" s="13">
        <v>2016</v>
      </c>
      <c r="D1048" s="14">
        <f t="shared" si="195"/>
        <v>0</v>
      </c>
      <c r="E1048" s="17">
        <v>0</v>
      </c>
      <c r="F1048" s="17">
        <v>0</v>
      </c>
      <c r="G1048" s="17">
        <v>0</v>
      </c>
      <c r="H1048" s="17">
        <v>0</v>
      </c>
      <c r="I1048" s="47"/>
      <c r="J1048" s="47"/>
      <c r="K1048" s="47"/>
      <c r="L1048" s="47"/>
    </row>
    <row r="1049" spans="1:12" x14ac:dyDescent="0.25">
      <c r="A1049" s="44"/>
      <c r="B1049" s="44"/>
      <c r="C1049" s="13">
        <v>2017</v>
      </c>
      <c r="D1049" s="14">
        <f t="shared" si="195"/>
        <v>0</v>
      </c>
      <c r="E1049" s="17">
        <v>0</v>
      </c>
      <c r="F1049" s="17">
        <v>0</v>
      </c>
      <c r="G1049" s="17">
        <v>0</v>
      </c>
      <c r="H1049" s="17">
        <v>0</v>
      </c>
      <c r="I1049" s="47"/>
      <c r="J1049" s="47"/>
      <c r="K1049" s="47"/>
      <c r="L1049" s="47"/>
    </row>
    <row r="1050" spans="1:12" x14ac:dyDescent="0.25">
      <c r="A1050" s="44"/>
      <c r="B1050" s="44"/>
      <c r="C1050" s="13">
        <v>2018</v>
      </c>
      <c r="D1050" s="14">
        <f t="shared" si="195"/>
        <v>0</v>
      </c>
      <c r="E1050" s="17">
        <v>0</v>
      </c>
      <c r="F1050" s="17">
        <v>0</v>
      </c>
      <c r="G1050" s="17">
        <v>0</v>
      </c>
      <c r="H1050" s="17">
        <v>0</v>
      </c>
      <c r="I1050" s="47"/>
      <c r="J1050" s="47"/>
      <c r="K1050" s="47"/>
      <c r="L1050" s="47"/>
    </row>
    <row r="1051" spans="1:12" x14ac:dyDescent="0.25">
      <c r="A1051" s="44"/>
      <c r="B1051" s="44"/>
      <c r="C1051" s="13">
        <v>2019</v>
      </c>
      <c r="D1051" s="14">
        <f t="shared" si="195"/>
        <v>0</v>
      </c>
      <c r="E1051" s="17">
        <v>0</v>
      </c>
      <c r="F1051" s="17">
        <v>0</v>
      </c>
      <c r="G1051" s="17">
        <v>0</v>
      </c>
      <c r="H1051" s="17">
        <v>0</v>
      </c>
      <c r="I1051" s="47"/>
      <c r="J1051" s="47"/>
      <c r="K1051" s="47"/>
      <c r="L1051" s="47"/>
    </row>
    <row r="1052" spans="1:12" x14ac:dyDescent="0.25">
      <c r="A1052" s="44"/>
      <c r="B1052" s="44"/>
      <c r="C1052" s="13">
        <v>2020</v>
      </c>
      <c r="D1052" s="14">
        <f t="shared" si="195"/>
        <v>0</v>
      </c>
      <c r="E1052" s="17">
        <v>0</v>
      </c>
      <c r="F1052" s="17">
        <v>0</v>
      </c>
      <c r="G1052" s="26">
        <v>0</v>
      </c>
      <c r="H1052" s="17">
        <v>0</v>
      </c>
      <c r="I1052" s="47"/>
      <c r="J1052" s="47"/>
      <c r="K1052" s="47"/>
      <c r="L1052" s="47"/>
    </row>
    <row r="1053" spans="1:12" x14ac:dyDescent="0.25">
      <c r="A1053" s="44"/>
      <c r="B1053" s="44"/>
      <c r="C1053" s="13">
        <v>2021</v>
      </c>
      <c r="D1053" s="14">
        <f t="shared" si="195"/>
        <v>0</v>
      </c>
      <c r="E1053" s="17">
        <v>0</v>
      </c>
      <c r="F1053" s="17">
        <v>0</v>
      </c>
      <c r="G1053" s="17">
        <v>0</v>
      </c>
      <c r="H1053" s="17">
        <v>0</v>
      </c>
      <c r="I1053" s="47"/>
      <c r="J1053" s="47"/>
      <c r="K1053" s="47"/>
      <c r="L1053" s="47"/>
    </row>
    <row r="1054" spans="1:12" x14ac:dyDescent="0.25">
      <c r="A1054" s="44"/>
      <c r="B1054" s="44"/>
      <c r="C1054" s="13">
        <v>2022</v>
      </c>
      <c r="D1054" s="14">
        <f t="shared" si="195"/>
        <v>0</v>
      </c>
      <c r="E1054" s="17">
        <v>0</v>
      </c>
      <c r="F1054" s="17">
        <v>0</v>
      </c>
      <c r="G1054" s="17">
        <v>0</v>
      </c>
      <c r="H1054" s="17">
        <v>0</v>
      </c>
      <c r="I1054" s="47"/>
      <c r="J1054" s="47"/>
      <c r="K1054" s="47"/>
      <c r="L1054" s="47"/>
    </row>
    <row r="1055" spans="1:12" x14ac:dyDescent="0.25">
      <c r="A1055" s="45"/>
      <c r="B1055" s="45"/>
      <c r="C1055" s="13">
        <v>2023</v>
      </c>
      <c r="D1055" s="14"/>
      <c r="E1055" s="17"/>
      <c r="F1055" s="17"/>
      <c r="G1055" s="17"/>
      <c r="H1055" s="17"/>
      <c r="I1055" s="48"/>
      <c r="J1055" s="48"/>
      <c r="K1055" s="48"/>
      <c r="L1055" s="48"/>
    </row>
    <row r="1056" spans="1:12" x14ac:dyDescent="0.25">
      <c r="A1056" s="43" t="s">
        <v>234</v>
      </c>
      <c r="B1056" s="43" t="s">
        <v>235</v>
      </c>
      <c r="C1056" s="13" t="s">
        <v>18</v>
      </c>
      <c r="D1056" s="14">
        <f>SUM(E1056:H1056)</f>
        <v>73609</v>
      </c>
      <c r="E1056" s="14">
        <f>SUM(E1057:E1064)</f>
        <v>71097.600000000006</v>
      </c>
      <c r="F1056" s="14">
        <f>SUM(F1057:F1064)</f>
        <v>1009.9</v>
      </c>
      <c r="G1056" s="14">
        <f>SUM(G1057:G1064)</f>
        <v>1501.5</v>
      </c>
      <c r="H1056" s="14">
        <f>SUM(H1057:H1119)</f>
        <v>0</v>
      </c>
      <c r="I1056" s="46" t="s">
        <v>30</v>
      </c>
      <c r="J1056" s="46" t="s">
        <v>30</v>
      </c>
      <c r="K1056" s="46" t="s">
        <v>30</v>
      </c>
      <c r="L1056" s="46" t="s">
        <v>30</v>
      </c>
    </row>
    <row r="1057" spans="1:12" x14ac:dyDescent="0.25">
      <c r="A1057" s="44"/>
      <c r="B1057" s="44"/>
      <c r="C1057" s="13">
        <v>2014</v>
      </c>
      <c r="D1057" s="14">
        <f t="shared" ref="D1057:D1065" si="196">SUM(E1057:H1057)</f>
        <v>0</v>
      </c>
      <c r="E1057" s="17">
        <v>0</v>
      </c>
      <c r="F1057" s="17">
        <v>0</v>
      </c>
      <c r="G1057" s="17">
        <v>0</v>
      </c>
      <c r="H1057" s="17">
        <v>0</v>
      </c>
      <c r="I1057" s="47"/>
      <c r="J1057" s="47"/>
      <c r="K1057" s="47"/>
      <c r="L1057" s="47"/>
    </row>
    <row r="1058" spans="1:12" x14ac:dyDescent="0.25">
      <c r="A1058" s="44"/>
      <c r="B1058" s="44"/>
      <c r="C1058" s="13">
        <v>2015</v>
      </c>
      <c r="D1058" s="14">
        <f t="shared" si="196"/>
        <v>0</v>
      </c>
      <c r="E1058" s="17">
        <v>0</v>
      </c>
      <c r="F1058" s="17">
        <v>0</v>
      </c>
      <c r="G1058" s="17">
        <v>0</v>
      </c>
      <c r="H1058" s="17">
        <v>0</v>
      </c>
      <c r="I1058" s="47"/>
      <c r="J1058" s="47"/>
      <c r="K1058" s="47"/>
      <c r="L1058" s="47"/>
    </row>
    <row r="1059" spans="1:12" x14ac:dyDescent="0.25">
      <c r="A1059" s="44"/>
      <c r="B1059" s="44"/>
      <c r="C1059" s="13">
        <v>2016</v>
      </c>
      <c r="D1059" s="14">
        <f t="shared" si="196"/>
        <v>0</v>
      </c>
      <c r="E1059" s="17">
        <v>0</v>
      </c>
      <c r="F1059" s="17">
        <v>0</v>
      </c>
      <c r="G1059" s="17">
        <v>0</v>
      </c>
      <c r="H1059" s="17">
        <v>0</v>
      </c>
      <c r="I1059" s="47"/>
      <c r="J1059" s="47"/>
      <c r="K1059" s="47"/>
      <c r="L1059" s="47"/>
    </row>
    <row r="1060" spans="1:12" x14ac:dyDescent="0.25">
      <c r="A1060" s="44"/>
      <c r="B1060" s="44"/>
      <c r="C1060" s="13">
        <v>2017</v>
      </c>
      <c r="D1060" s="14">
        <f t="shared" si="196"/>
        <v>0</v>
      </c>
      <c r="E1060" s="17">
        <v>0</v>
      </c>
      <c r="F1060" s="17">
        <v>0</v>
      </c>
      <c r="G1060" s="17">
        <v>0</v>
      </c>
      <c r="H1060" s="17">
        <v>0</v>
      </c>
      <c r="I1060" s="47"/>
      <c r="J1060" s="47"/>
      <c r="K1060" s="47"/>
      <c r="L1060" s="47"/>
    </row>
    <row r="1061" spans="1:12" x14ac:dyDescent="0.25">
      <c r="A1061" s="44"/>
      <c r="B1061" s="44"/>
      <c r="C1061" s="13">
        <v>2018</v>
      </c>
      <c r="D1061" s="14">
        <f t="shared" si="196"/>
        <v>0</v>
      </c>
      <c r="E1061" s="17">
        <v>0</v>
      </c>
      <c r="F1061" s="17">
        <v>0</v>
      </c>
      <c r="G1061" s="17">
        <v>0</v>
      </c>
      <c r="H1061" s="17">
        <v>0</v>
      </c>
      <c r="I1061" s="47"/>
      <c r="J1061" s="47"/>
      <c r="K1061" s="47"/>
      <c r="L1061" s="47"/>
    </row>
    <row r="1062" spans="1:12" x14ac:dyDescent="0.25">
      <c r="A1062" s="44"/>
      <c r="B1062" s="44"/>
      <c r="C1062" s="13">
        <v>2019</v>
      </c>
      <c r="D1062" s="14">
        <f t="shared" si="196"/>
        <v>0</v>
      </c>
      <c r="E1062" s="17">
        <v>0</v>
      </c>
      <c r="F1062" s="17">
        <v>0</v>
      </c>
      <c r="G1062" s="17">
        <v>0</v>
      </c>
      <c r="H1062" s="17">
        <v>0</v>
      </c>
      <c r="I1062" s="47"/>
      <c r="J1062" s="47"/>
      <c r="K1062" s="47"/>
      <c r="L1062" s="47"/>
    </row>
    <row r="1063" spans="1:12" x14ac:dyDescent="0.25">
      <c r="A1063" s="44"/>
      <c r="B1063" s="44"/>
      <c r="C1063" s="13">
        <v>2020</v>
      </c>
      <c r="D1063" s="14">
        <f t="shared" si="196"/>
        <v>0</v>
      </c>
      <c r="E1063" s="17">
        <v>0</v>
      </c>
      <c r="F1063" s="17">
        <v>0</v>
      </c>
      <c r="G1063" s="26">
        <v>0</v>
      </c>
      <c r="H1063" s="17">
        <v>0</v>
      </c>
      <c r="I1063" s="47"/>
      <c r="J1063" s="47"/>
      <c r="K1063" s="47"/>
      <c r="L1063" s="47"/>
    </row>
    <row r="1064" spans="1:12" x14ac:dyDescent="0.25">
      <c r="A1064" s="44"/>
      <c r="B1064" s="44"/>
      <c r="C1064" s="13">
        <v>2021</v>
      </c>
      <c r="D1064" s="14">
        <f t="shared" si="196"/>
        <v>73609</v>
      </c>
      <c r="E1064" s="17">
        <v>71097.600000000006</v>
      </c>
      <c r="F1064" s="17">
        <v>1009.9</v>
      </c>
      <c r="G1064" s="17">
        <v>1501.5</v>
      </c>
      <c r="H1064" s="17">
        <v>0</v>
      </c>
      <c r="I1064" s="47"/>
      <c r="J1064" s="47"/>
      <c r="K1064" s="47"/>
      <c r="L1064" s="47"/>
    </row>
    <row r="1065" spans="1:12" x14ac:dyDescent="0.25">
      <c r="A1065" s="44"/>
      <c r="B1065" s="44"/>
      <c r="C1065" s="13">
        <v>2022</v>
      </c>
      <c r="D1065" s="14">
        <f t="shared" si="196"/>
        <v>0</v>
      </c>
      <c r="E1065" s="17">
        <v>0</v>
      </c>
      <c r="F1065" s="17">
        <v>0</v>
      </c>
      <c r="G1065" s="17">
        <v>0</v>
      </c>
      <c r="H1065" s="17">
        <v>0</v>
      </c>
      <c r="I1065" s="47"/>
      <c r="J1065" s="47"/>
      <c r="K1065" s="47"/>
      <c r="L1065" s="47"/>
    </row>
    <row r="1066" spans="1:12" x14ac:dyDescent="0.25">
      <c r="A1066" s="45"/>
      <c r="B1066" s="45"/>
      <c r="C1066" s="13">
        <v>2023</v>
      </c>
      <c r="D1066" s="14"/>
      <c r="E1066" s="17"/>
      <c r="F1066" s="17"/>
      <c r="G1066" s="17"/>
      <c r="H1066" s="17"/>
      <c r="I1066" s="48"/>
      <c r="J1066" s="48"/>
      <c r="K1066" s="48"/>
      <c r="L1066" s="48"/>
    </row>
    <row r="1067" spans="1:12" ht="15" customHeight="1" x14ac:dyDescent="0.25">
      <c r="A1067" s="39" t="s">
        <v>236</v>
      </c>
      <c r="B1067" s="39" t="s">
        <v>378</v>
      </c>
      <c r="C1067" s="11" t="s">
        <v>18</v>
      </c>
      <c r="D1067" s="12">
        <f>SUM(D1068:D1075)</f>
        <v>19441</v>
      </c>
      <c r="E1067" s="12">
        <f>SUM(E1068:E1076)</f>
        <v>0</v>
      </c>
      <c r="F1067" s="12">
        <f t="shared" ref="F1067:H1067" si="197">SUM(F1068:F1076)</f>
        <v>343.7</v>
      </c>
      <c r="G1067" s="12">
        <f t="shared" si="197"/>
        <v>24835.5</v>
      </c>
      <c r="H1067" s="12">
        <f t="shared" si="197"/>
        <v>0</v>
      </c>
      <c r="I1067" s="30" t="s">
        <v>19</v>
      </c>
      <c r="J1067" s="30" t="s">
        <v>19</v>
      </c>
      <c r="K1067" s="30" t="s">
        <v>19</v>
      </c>
      <c r="L1067" s="30" t="s">
        <v>19</v>
      </c>
    </row>
    <row r="1068" spans="1:12" x14ac:dyDescent="0.25">
      <c r="A1068" s="40"/>
      <c r="B1068" s="40"/>
      <c r="C1068" s="11">
        <v>2014</v>
      </c>
      <c r="D1068" s="12">
        <f>SUM(E1068:H1068)</f>
        <v>815</v>
      </c>
      <c r="E1068" s="12">
        <f>E1079+E1090+E1101+E1112</f>
        <v>0</v>
      </c>
      <c r="F1068" s="12">
        <f>F1079+F1090+F1101+F1112</f>
        <v>0</v>
      </c>
      <c r="G1068" s="12">
        <f>G1079+G1090+G1101+G1112</f>
        <v>815</v>
      </c>
      <c r="H1068" s="12">
        <f>H1079+H1090+H1101+H1112</f>
        <v>0</v>
      </c>
      <c r="I1068" s="56" t="s">
        <v>237</v>
      </c>
      <c r="J1068" s="31">
        <v>15</v>
      </c>
      <c r="K1068" s="31">
        <v>15</v>
      </c>
      <c r="L1068" s="31">
        <v>100</v>
      </c>
    </row>
    <row r="1069" spans="1:12" x14ac:dyDescent="0.25">
      <c r="A1069" s="40"/>
      <c r="B1069" s="40"/>
      <c r="C1069" s="11">
        <v>2015</v>
      </c>
      <c r="D1069" s="12">
        <f t="shared" ref="D1069:D1075" si="198">SUM(E1069:H1069)</f>
        <v>1474.8</v>
      </c>
      <c r="E1069" s="12">
        <f t="shared" ref="E1069:G1077" si="199">E1080+E1091+E1102+E1113</f>
        <v>0</v>
      </c>
      <c r="F1069" s="12">
        <f t="shared" si="199"/>
        <v>0</v>
      </c>
      <c r="G1069" s="12">
        <f t="shared" si="199"/>
        <v>1474.8</v>
      </c>
      <c r="H1069" s="12">
        <f t="shared" ref="H1069:H1077" si="200">H1080+H1091+H1102</f>
        <v>0</v>
      </c>
      <c r="I1069" s="57"/>
      <c r="J1069" s="31">
        <v>20</v>
      </c>
      <c r="K1069" s="31">
        <v>20</v>
      </c>
      <c r="L1069" s="31">
        <v>100</v>
      </c>
    </row>
    <row r="1070" spans="1:12" x14ac:dyDescent="0.25">
      <c r="A1070" s="40"/>
      <c r="B1070" s="40"/>
      <c r="C1070" s="11">
        <v>2016</v>
      </c>
      <c r="D1070" s="12">
        <f t="shared" si="198"/>
        <v>529.70000000000005</v>
      </c>
      <c r="E1070" s="12">
        <f t="shared" si="199"/>
        <v>0</v>
      </c>
      <c r="F1070" s="12">
        <f t="shared" si="199"/>
        <v>0</v>
      </c>
      <c r="G1070" s="12">
        <f t="shared" si="199"/>
        <v>529.70000000000005</v>
      </c>
      <c r="H1070" s="12">
        <f t="shared" si="200"/>
        <v>0</v>
      </c>
      <c r="I1070" s="57"/>
      <c r="J1070" s="31">
        <v>25</v>
      </c>
      <c r="K1070" s="31">
        <v>25</v>
      </c>
      <c r="L1070" s="31">
        <v>100</v>
      </c>
    </row>
    <row r="1071" spans="1:12" x14ac:dyDescent="0.25">
      <c r="A1071" s="40"/>
      <c r="B1071" s="40"/>
      <c r="C1071" s="11">
        <v>2017</v>
      </c>
      <c r="D1071" s="12">
        <f t="shared" si="198"/>
        <v>1233.3</v>
      </c>
      <c r="E1071" s="12">
        <f t="shared" si="199"/>
        <v>0</v>
      </c>
      <c r="F1071" s="12">
        <f t="shared" si="199"/>
        <v>0</v>
      </c>
      <c r="G1071" s="12">
        <f t="shared" si="199"/>
        <v>1233.3</v>
      </c>
      <c r="H1071" s="12">
        <f t="shared" si="200"/>
        <v>0</v>
      </c>
      <c r="I1071" s="57"/>
      <c r="J1071" s="31">
        <v>30</v>
      </c>
      <c r="K1071" s="31">
        <v>30</v>
      </c>
      <c r="L1071" s="31">
        <v>100</v>
      </c>
    </row>
    <row r="1072" spans="1:12" x14ac:dyDescent="0.25">
      <c r="A1072" s="40"/>
      <c r="B1072" s="40"/>
      <c r="C1072" s="11">
        <v>2018</v>
      </c>
      <c r="D1072" s="12">
        <f t="shared" si="198"/>
        <v>2443.4</v>
      </c>
      <c r="E1072" s="12">
        <f t="shared" si="199"/>
        <v>0</v>
      </c>
      <c r="F1072" s="12">
        <f t="shared" si="199"/>
        <v>0</v>
      </c>
      <c r="G1072" s="12">
        <f t="shared" si="199"/>
        <v>2443.4</v>
      </c>
      <c r="H1072" s="12">
        <f t="shared" si="200"/>
        <v>0</v>
      </c>
      <c r="I1072" s="57"/>
      <c r="J1072" s="31">
        <v>35</v>
      </c>
      <c r="K1072" s="31">
        <v>35</v>
      </c>
      <c r="L1072" s="31">
        <v>100</v>
      </c>
    </row>
    <row r="1073" spans="1:12" x14ac:dyDescent="0.25">
      <c r="A1073" s="40"/>
      <c r="B1073" s="40"/>
      <c r="C1073" s="11">
        <v>2019</v>
      </c>
      <c r="D1073" s="12">
        <f t="shared" si="198"/>
        <v>2930</v>
      </c>
      <c r="E1073" s="12">
        <f t="shared" si="199"/>
        <v>0</v>
      </c>
      <c r="F1073" s="12">
        <f t="shared" si="199"/>
        <v>0</v>
      </c>
      <c r="G1073" s="12">
        <f t="shared" si="199"/>
        <v>2930</v>
      </c>
      <c r="H1073" s="12">
        <f t="shared" si="200"/>
        <v>0</v>
      </c>
      <c r="I1073" s="57"/>
      <c r="J1073" s="31">
        <v>35</v>
      </c>
      <c r="K1073" s="31">
        <v>35</v>
      </c>
      <c r="L1073" s="31">
        <v>100</v>
      </c>
    </row>
    <row r="1074" spans="1:12" x14ac:dyDescent="0.25">
      <c r="A1074" s="40"/>
      <c r="B1074" s="40"/>
      <c r="C1074" s="11">
        <v>2020</v>
      </c>
      <c r="D1074" s="12">
        <f t="shared" si="198"/>
        <v>4719.8999999999996</v>
      </c>
      <c r="E1074" s="12">
        <f t="shared" si="199"/>
        <v>0</v>
      </c>
      <c r="F1074" s="12">
        <f t="shared" si="199"/>
        <v>0</v>
      </c>
      <c r="G1074" s="12">
        <f t="shared" si="199"/>
        <v>4719.8999999999996</v>
      </c>
      <c r="H1074" s="12">
        <f t="shared" si="200"/>
        <v>0</v>
      </c>
      <c r="I1074" s="57"/>
      <c r="J1074" s="31">
        <v>36</v>
      </c>
      <c r="K1074" s="31">
        <v>36</v>
      </c>
      <c r="L1074" s="31">
        <v>100</v>
      </c>
    </row>
    <row r="1075" spans="1:12" x14ac:dyDescent="0.25">
      <c r="A1075" s="40"/>
      <c r="B1075" s="40"/>
      <c r="C1075" s="11">
        <v>2021</v>
      </c>
      <c r="D1075" s="12">
        <f t="shared" si="198"/>
        <v>5294.9</v>
      </c>
      <c r="E1075" s="12">
        <f t="shared" si="199"/>
        <v>0</v>
      </c>
      <c r="F1075" s="12">
        <f t="shared" si="199"/>
        <v>343.7</v>
      </c>
      <c r="G1075" s="12">
        <f t="shared" si="199"/>
        <v>4951.2</v>
      </c>
      <c r="H1075" s="12">
        <f t="shared" si="200"/>
        <v>0</v>
      </c>
      <c r="I1075" s="57"/>
      <c r="J1075" s="31">
        <v>37</v>
      </c>
      <c r="K1075" s="31">
        <v>37</v>
      </c>
      <c r="L1075" s="31">
        <v>100</v>
      </c>
    </row>
    <row r="1076" spans="1:12" x14ac:dyDescent="0.25">
      <c r="A1076" s="40"/>
      <c r="B1076" s="40"/>
      <c r="C1076" s="11">
        <v>2022</v>
      </c>
      <c r="D1076" s="12">
        <f t="shared" ref="D1076:D1077" si="201">SUM(E1076:H1076)</f>
        <v>5738.2</v>
      </c>
      <c r="E1076" s="12">
        <f t="shared" si="199"/>
        <v>0</v>
      </c>
      <c r="F1076" s="12">
        <f t="shared" si="199"/>
        <v>0</v>
      </c>
      <c r="G1076" s="12">
        <f t="shared" si="199"/>
        <v>5738.2</v>
      </c>
      <c r="H1076" s="12">
        <f t="shared" si="200"/>
        <v>0</v>
      </c>
      <c r="I1076" s="57"/>
      <c r="J1076" s="31">
        <v>38</v>
      </c>
      <c r="K1076" s="31">
        <v>38</v>
      </c>
      <c r="L1076" s="31">
        <v>100</v>
      </c>
    </row>
    <row r="1077" spans="1:12" x14ac:dyDescent="0.25">
      <c r="A1077" s="41"/>
      <c r="B1077" s="41"/>
      <c r="C1077" s="11">
        <v>2023</v>
      </c>
      <c r="D1077" s="12">
        <f t="shared" si="201"/>
        <v>5752.2</v>
      </c>
      <c r="E1077" s="12">
        <f t="shared" si="199"/>
        <v>0</v>
      </c>
      <c r="F1077" s="12">
        <f t="shared" si="199"/>
        <v>0</v>
      </c>
      <c r="G1077" s="12">
        <f t="shared" si="199"/>
        <v>5752.2</v>
      </c>
      <c r="H1077" s="12">
        <f t="shared" si="200"/>
        <v>0</v>
      </c>
      <c r="I1077" s="58"/>
      <c r="J1077" s="32">
        <v>45</v>
      </c>
      <c r="K1077" s="32">
        <v>45</v>
      </c>
      <c r="L1077" s="32">
        <v>100</v>
      </c>
    </row>
    <row r="1078" spans="1:12" x14ac:dyDescent="0.25">
      <c r="A1078" s="43" t="s">
        <v>238</v>
      </c>
      <c r="B1078" s="43" t="s">
        <v>239</v>
      </c>
      <c r="C1078" s="13" t="s">
        <v>18</v>
      </c>
      <c r="D1078" s="14">
        <f>SUM(E1078:H1078)</f>
        <v>4018.9000000000005</v>
      </c>
      <c r="E1078" s="14">
        <f>SUM(E1079:E1086)</f>
        <v>0</v>
      </c>
      <c r="F1078" s="14">
        <f>SUM(F1079:F1086)</f>
        <v>0</v>
      </c>
      <c r="G1078" s="14">
        <f>SUM(G1079:G1086)</f>
        <v>4018.9000000000005</v>
      </c>
      <c r="H1078" s="14">
        <f>SUM(H1079:H1100)</f>
        <v>0</v>
      </c>
      <c r="I1078" s="46" t="s">
        <v>240</v>
      </c>
      <c r="J1078" s="46" t="s">
        <v>213</v>
      </c>
      <c r="K1078" s="46" t="s">
        <v>213</v>
      </c>
      <c r="L1078" s="46" t="s">
        <v>213</v>
      </c>
    </row>
    <row r="1079" spans="1:12" x14ac:dyDescent="0.25">
      <c r="A1079" s="44"/>
      <c r="B1079" s="44"/>
      <c r="C1079" s="13">
        <v>2014</v>
      </c>
      <c r="D1079" s="14">
        <f t="shared" ref="D1079:D1087" si="202">SUM(E1079:H1079)</f>
        <v>785</v>
      </c>
      <c r="E1079" s="17">
        <v>0</v>
      </c>
      <c r="F1079" s="17">
        <v>0</v>
      </c>
      <c r="G1079" s="17">
        <v>785</v>
      </c>
      <c r="H1079" s="17">
        <v>0</v>
      </c>
      <c r="I1079" s="47"/>
      <c r="J1079" s="47"/>
      <c r="K1079" s="47"/>
      <c r="L1079" s="47"/>
    </row>
    <row r="1080" spans="1:12" x14ac:dyDescent="0.25">
      <c r="A1080" s="44"/>
      <c r="B1080" s="44"/>
      <c r="C1080" s="13">
        <v>2015</v>
      </c>
      <c r="D1080" s="14">
        <f t="shared" si="202"/>
        <v>565.29999999999995</v>
      </c>
      <c r="E1080" s="17">
        <v>0</v>
      </c>
      <c r="F1080" s="17">
        <v>0</v>
      </c>
      <c r="G1080" s="17">
        <v>565.29999999999995</v>
      </c>
      <c r="H1080" s="17">
        <v>0</v>
      </c>
      <c r="I1080" s="47"/>
      <c r="J1080" s="47"/>
      <c r="K1080" s="47"/>
      <c r="L1080" s="47"/>
    </row>
    <row r="1081" spans="1:12" x14ac:dyDescent="0.25">
      <c r="A1081" s="44"/>
      <c r="B1081" s="44"/>
      <c r="C1081" s="13">
        <v>2016</v>
      </c>
      <c r="D1081" s="14">
        <f t="shared" si="202"/>
        <v>499.7</v>
      </c>
      <c r="E1081" s="17">
        <v>0</v>
      </c>
      <c r="F1081" s="17">
        <v>0</v>
      </c>
      <c r="G1081" s="17">
        <v>499.7</v>
      </c>
      <c r="H1081" s="17">
        <v>0</v>
      </c>
      <c r="I1081" s="47"/>
      <c r="J1081" s="47"/>
      <c r="K1081" s="47"/>
      <c r="L1081" s="47"/>
    </row>
    <row r="1082" spans="1:12" x14ac:dyDescent="0.25">
      <c r="A1082" s="44"/>
      <c r="B1082" s="44"/>
      <c r="C1082" s="13">
        <v>2017</v>
      </c>
      <c r="D1082" s="14">
        <f t="shared" si="202"/>
        <v>1203.3</v>
      </c>
      <c r="E1082" s="17">
        <v>0</v>
      </c>
      <c r="F1082" s="17">
        <v>0</v>
      </c>
      <c r="G1082" s="17">
        <v>1203.3</v>
      </c>
      <c r="H1082" s="17">
        <v>0</v>
      </c>
      <c r="I1082" s="47"/>
      <c r="J1082" s="47"/>
      <c r="K1082" s="47"/>
      <c r="L1082" s="47"/>
    </row>
    <row r="1083" spans="1:12" x14ac:dyDescent="0.25">
      <c r="A1083" s="44"/>
      <c r="B1083" s="44"/>
      <c r="C1083" s="13">
        <v>2018</v>
      </c>
      <c r="D1083" s="14">
        <f t="shared" si="202"/>
        <v>413.4</v>
      </c>
      <c r="E1083" s="17">
        <v>0</v>
      </c>
      <c r="F1083" s="17">
        <v>0</v>
      </c>
      <c r="G1083" s="17">
        <v>413.4</v>
      </c>
      <c r="H1083" s="17">
        <v>0</v>
      </c>
      <c r="I1083" s="47"/>
      <c r="J1083" s="47"/>
      <c r="K1083" s="47"/>
      <c r="L1083" s="47"/>
    </row>
    <row r="1084" spans="1:12" x14ac:dyDescent="0.25">
      <c r="A1084" s="44"/>
      <c r="B1084" s="44"/>
      <c r="C1084" s="13">
        <v>2019</v>
      </c>
      <c r="D1084" s="14">
        <f t="shared" si="202"/>
        <v>0</v>
      </c>
      <c r="E1084" s="17">
        <v>0</v>
      </c>
      <c r="F1084" s="17">
        <v>0</v>
      </c>
      <c r="G1084" s="17">
        <v>0</v>
      </c>
      <c r="H1084" s="17">
        <v>0</v>
      </c>
      <c r="I1084" s="47"/>
      <c r="J1084" s="47"/>
      <c r="K1084" s="47"/>
      <c r="L1084" s="47"/>
    </row>
    <row r="1085" spans="1:12" x14ac:dyDescent="0.25">
      <c r="A1085" s="44"/>
      <c r="B1085" s="44"/>
      <c r="C1085" s="13">
        <v>2020</v>
      </c>
      <c r="D1085" s="14">
        <f t="shared" si="202"/>
        <v>219.9</v>
      </c>
      <c r="E1085" s="17">
        <v>0</v>
      </c>
      <c r="F1085" s="17">
        <v>0</v>
      </c>
      <c r="G1085" s="26">
        <v>219.9</v>
      </c>
      <c r="H1085" s="17">
        <v>0</v>
      </c>
      <c r="I1085" s="47"/>
      <c r="J1085" s="47"/>
      <c r="K1085" s="47"/>
      <c r="L1085" s="47"/>
    </row>
    <row r="1086" spans="1:12" x14ac:dyDescent="0.25">
      <c r="A1086" s="44"/>
      <c r="B1086" s="44"/>
      <c r="C1086" s="13">
        <v>2021</v>
      </c>
      <c r="D1086" s="14">
        <f t="shared" si="202"/>
        <v>332.3</v>
      </c>
      <c r="E1086" s="17">
        <v>0</v>
      </c>
      <c r="F1086" s="17">
        <v>0</v>
      </c>
      <c r="G1086" s="17">
        <v>332.3</v>
      </c>
      <c r="H1086" s="17">
        <v>0</v>
      </c>
      <c r="I1086" s="47"/>
      <c r="J1086" s="47"/>
      <c r="K1086" s="47"/>
      <c r="L1086" s="47"/>
    </row>
    <row r="1087" spans="1:12" x14ac:dyDescent="0.25">
      <c r="A1087" s="44"/>
      <c r="B1087" s="44"/>
      <c r="C1087" s="13">
        <v>2022</v>
      </c>
      <c r="D1087" s="17">
        <f t="shared" si="202"/>
        <v>1138.2</v>
      </c>
      <c r="E1087" s="17">
        <v>0</v>
      </c>
      <c r="F1087" s="17">
        <v>0</v>
      </c>
      <c r="G1087" s="17">
        <v>1138.2</v>
      </c>
      <c r="H1087" s="17">
        <v>0</v>
      </c>
      <c r="I1087" s="47"/>
      <c r="J1087" s="47"/>
      <c r="K1087" s="47"/>
      <c r="L1087" s="47"/>
    </row>
    <row r="1088" spans="1:12" x14ac:dyDescent="0.25">
      <c r="A1088" s="45"/>
      <c r="B1088" s="45"/>
      <c r="C1088" s="13">
        <v>2023</v>
      </c>
      <c r="D1088" s="17"/>
      <c r="E1088" s="17"/>
      <c r="F1088" s="17"/>
      <c r="G1088" s="17"/>
      <c r="H1088" s="17"/>
      <c r="I1088" s="48"/>
      <c r="J1088" s="48"/>
      <c r="K1088" s="48"/>
      <c r="L1088" s="48"/>
    </row>
    <row r="1089" spans="1:12" x14ac:dyDescent="0.25">
      <c r="A1089" s="43" t="s">
        <v>241</v>
      </c>
      <c r="B1089" s="43" t="s">
        <v>242</v>
      </c>
      <c r="C1089" s="13" t="s">
        <v>18</v>
      </c>
      <c r="D1089" s="14">
        <f>SUM(E1089:H1089)</f>
        <v>13080</v>
      </c>
      <c r="E1089" s="14">
        <f>SUM(E1090:E1097)</f>
        <v>0</v>
      </c>
      <c r="F1089" s="14">
        <f>SUM(F1090:F1097)</f>
        <v>0</v>
      </c>
      <c r="G1089" s="14">
        <f>SUM(G1090:G1097)</f>
        <v>13080</v>
      </c>
      <c r="H1089" s="14">
        <f>SUM(H1090:H1111)</f>
        <v>0</v>
      </c>
      <c r="I1089" s="46" t="s">
        <v>243</v>
      </c>
      <c r="J1089" s="46" t="s">
        <v>112</v>
      </c>
      <c r="K1089" s="46" t="s">
        <v>112</v>
      </c>
      <c r="L1089" s="46" t="s">
        <v>112</v>
      </c>
    </row>
    <row r="1090" spans="1:12" x14ac:dyDescent="0.25">
      <c r="A1090" s="44"/>
      <c r="B1090" s="44"/>
      <c r="C1090" s="13">
        <v>2014</v>
      </c>
      <c r="D1090" s="14">
        <f t="shared" ref="D1090:D1099" si="203">SUM(E1090:H1090)</f>
        <v>0</v>
      </c>
      <c r="E1090" s="17">
        <v>0</v>
      </c>
      <c r="F1090" s="17">
        <v>0</v>
      </c>
      <c r="G1090" s="17">
        <v>0</v>
      </c>
      <c r="H1090" s="17">
        <v>0</v>
      </c>
      <c r="I1090" s="47"/>
      <c r="J1090" s="47"/>
      <c r="K1090" s="47"/>
      <c r="L1090" s="47"/>
    </row>
    <row r="1091" spans="1:12" x14ac:dyDescent="0.25">
      <c r="A1091" s="44"/>
      <c r="B1091" s="44"/>
      <c r="C1091" s="13">
        <v>2015</v>
      </c>
      <c r="D1091" s="14">
        <f t="shared" si="203"/>
        <v>0</v>
      </c>
      <c r="E1091" s="17">
        <v>0</v>
      </c>
      <c r="F1091" s="17">
        <v>0</v>
      </c>
      <c r="G1091" s="17">
        <v>0</v>
      </c>
      <c r="H1091" s="17">
        <v>0</v>
      </c>
      <c r="I1091" s="47"/>
      <c r="J1091" s="47"/>
      <c r="K1091" s="47"/>
      <c r="L1091" s="47"/>
    </row>
    <row r="1092" spans="1:12" x14ac:dyDescent="0.25">
      <c r="A1092" s="44"/>
      <c r="B1092" s="44"/>
      <c r="C1092" s="13">
        <v>2016</v>
      </c>
      <c r="D1092" s="14">
        <f t="shared" si="203"/>
        <v>0</v>
      </c>
      <c r="E1092" s="17">
        <v>0</v>
      </c>
      <c r="F1092" s="17">
        <v>0</v>
      </c>
      <c r="G1092" s="17">
        <v>0</v>
      </c>
      <c r="H1092" s="17">
        <v>0</v>
      </c>
      <c r="I1092" s="47"/>
      <c r="J1092" s="47"/>
      <c r="K1092" s="47"/>
      <c r="L1092" s="47"/>
    </row>
    <row r="1093" spans="1:12" x14ac:dyDescent="0.25">
      <c r="A1093" s="44"/>
      <c r="B1093" s="44"/>
      <c r="C1093" s="13">
        <v>2017</v>
      </c>
      <c r="D1093" s="14">
        <f t="shared" si="203"/>
        <v>0</v>
      </c>
      <c r="E1093" s="17">
        <v>0</v>
      </c>
      <c r="F1093" s="17">
        <v>0</v>
      </c>
      <c r="G1093" s="17">
        <v>0</v>
      </c>
      <c r="H1093" s="17">
        <v>0</v>
      </c>
      <c r="I1093" s="47"/>
      <c r="J1093" s="47"/>
      <c r="K1093" s="47"/>
      <c r="L1093" s="47"/>
    </row>
    <row r="1094" spans="1:12" x14ac:dyDescent="0.25">
      <c r="A1094" s="44"/>
      <c r="B1094" s="44"/>
      <c r="C1094" s="13">
        <v>2018</v>
      </c>
      <c r="D1094" s="14">
        <f t="shared" si="203"/>
        <v>2000</v>
      </c>
      <c r="E1094" s="17">
        <v>0</v>
      </c>
      <c r="F1094" s="17">
        <v>0</v>
      </c>
      <c r="G1094" s="17">
        <v>2000</v>
      </c>
      <c r="H1094" s="17">
        <v>0</v>
      </c>
      <c r="I1094" s="47"/>
      <c r="J1094" s="47"/>
      <c r="K1094" s="47"/>
      <c r="L1094" s="47"/>
    </row>
    <row r="1095" spans="1:12" x14ac:dyDescent="0.25">
      <c r="A1095" s="44"/>
      <c r="B1095" s="44"/>
      <c r="C1095" s="13">
        <v>2019</v>
      </c>
      <c r="D1095" s="14">
        <f t="shared" si="203"/>
        <v>2900</v>
      </c>
      <c r="E1095" s="17">
        <v>0</v>
      </c>
      <c r="F1095" s="17">
        <v>0</v>
      </c>
      <c r="G1095" s="17">
        <v>2900</v>
      </c>
      <c r="H1095" s="17">
        <v>0</v>
      </c>
      <c r="I1095" s="47"/>
      <c r="J1095" s="47"/>
      <c r="K1095" s="47"/>
      <c r="L1095" s="47"/>
    </row>
    <row r="1096" spans="1:12" x14ac:dyDescent="0.25">
      <c r="A1096" s="44"/>
      <c r="B1096" s="44"/>
      <c r="C1096" s="13">
        <v>2020</v>
      </c>
      <c r="D1096" s="14">
        <f t="shared" si="203"/>
        <v>4500</v>
      </c>
      <c r="E1096" s="17">
        <v>0</v>
      </c>
      <c r="F1096" s="17">
        <v>0</v>
      </c>
      <c r="G1096" s="26">
        <v>4500</v>
      </c>
      <c r="H1096" s="17">
        <v>0</v>
      </c>
      <c r="I1096" s="47"/>
      <c r="J1096" s="47"/>
      <c r="K1096" s="47"/>
      <c r="L1096" s="47"/>
    </row>
    <row r="1097" spans="1:12" x14ac:dyDescent="0.25">
      <c r="A1097" s="44"/>
      <c r="B1097" s="44"/>
      <c r="C1097" s="13">
        <v>2021</v>
      </c>
      <c r="D1097" s="14">
        <f t="shared" si="203"/>
        <v>3680</v>
      </c>
      <c r="E1097" s="17">
        <v>0</v>
      </c>
      <c r="F1097" s="17">
        <v>0</v>
      </c>
      <c r="G1097" s="17">
        <v>3680</v>
      </c>
      <c r="H1097" s="17">
        <v>0</v>
      </c>
      <c r="I1097" s="47"/>
      <c r="J1097" s="47"/>
      <c r="K1097" s="47"/>
      <c r="L1097" s="47"/>
    </row>
    <row r="1098" spans="1:12" x14ac:dyDescent="0.25">
      <c r="A1098" s="44"/>
      <c r="B1098" s="44"/>
      <c r="C1098" s="13">
        <v>2022</v>
      </c>
      <c r="D1098" s="17">
        <f t="shared" si="203"/>
        <v>4600</v>
      </c>
      <c r="E1098" s="17">
        <v>0</v>
      </c>
      <c r="F1098" s="17">
        <v>0</v>
      </c>
      <c r="G1098" s="17">
        <v>4600</v>
      </c>
      <c r="H1098" s="17">
        <v>0</v>
      </c>
      <c r="I1098" s="47"/>
      <c r="J1098" s="47"/>
      <c r="K1098" s="47"/>
      <c r="L1098" s="47"/>
    </row>
    <row r="1099" spans="1:12" x14ac:dyDescent="0.25">
      <c r="A1099" s="45"/>
      <c r="B1099" s="45"/>
      <c r="C1099" s="13">
        <v>2023</v>
      </c>
      <c r="D1099" s="17">
        <f t="shared" si="203"/>
        <v>5752.2</v>
      </c>
      <c r="E1099" s="17"/>
      <c r="F1099" s="17"/>
      <c r="G1099" s="17">
        <v>5752.2</v>
      </c>
      <c r="H1099" s="17"/>
      <c r="I1099" s="48"/>
      <c r="J1099" s="48"/>
      <c r="K1099" s="48"/>
      <c r="L1099" s="48"/>
    </row>
    <row r="1100" spans="1:12" x14ac:dyDescent="0.25">
      <c r="A1100" s="43" t="s">
        <v>244</v>
      </c>
      <c r="B1100" s="43" t="s">
        <v>245</v>
      </c>
      <c r="C1100" s="13" t="s">
        <v>18</v>
      </c>
      <c r="D1100" s="14">
        <f>SUM(E1100:H1100)</f>
        <v>1885.6000000000001</v>
      </c>
      <c r="E1100" s="14">
        <f>SUM(E1101:E1108)</f>
        <v>0</v>
      </c>
      <c r="F1100" s="14">
        <f>SUM(F1101:F1108)</f>
        <v>343.7</v>
      </c>
      <c r="G1100" s="14">
        <f>SUM(G1101:G1108)</f>
        <v>1541.9</v>
      </c>
      <c r="H1100" s="14">
        <f>SUM(H1101:H1111)</f>
        <v>0</v>
      </c>
      <c r="I1100" s="46" t="s">
        <v>152</v>
      </c>
      <c r="J1100" s="46" t="s">
        <v>115</v>
      </c>
      <c r="K1100" s="46" t="s">
        <v>115</v>
      </c>
      <c r="L1100" s="46" t="s">
        <v>115</v>
      </c>
    </row>
    <row r="1101" spans="1:12" x14ac:dyDescent="0.25">
      <c r="A1101" s="44"/>
      <c r="B1101" s="44"/>
      <c r="C1101" s="13">
        <v>2014</v>
      </c>
      <c r="D1101" s="14">
        <f t="shared" ref="D1101:D1109" si="204">SUM(E1101:H1101)</f>
        <v>30</v>
      </c>
      <c r="E1101" s="17">
        <v>0</v>
      </c>
      <c r="F1101" s="17">
        <v>0</v>
      </c>
      <c r="G1101" s="17">
        <v>30</v>
      </c>
      <c r="H1101" s="17">
        <v>0</v>
      </c>
      <c r="I1101" s="47"/>
      <c r="J1101" s="47"/>
      <c r="K1101" s="47"/>
      <c r="L1101" s="47"/>
    </row>
    <row r="1102" spans="1:12" x14ac:dyDescent="0.25">
      <c r="A1102" s="44"/>
      <c r="B1102" s="44"/>
      <c r="C1102" s="13">
        <v>2015</v>
      </c>
      <c r="D1102" s="14">
        <f t="shared" si="204"/>
        <v>453</v>
      </c>
      <c r="E1102" s="17">
        <v>0</v>
      </c>
      <c r="F1102" s="17">
        <v>0</v>
      </c>
      <c r="G1102" s="17">
        <v>453</v>
      </c>
      <c r="H1102" s="17">
        <v>0</v>
      </c>
      <c r="I1102" s="47"/>
      <c r="J1102" s="47"/>
      <c r="K1102" s="47"/>
      <c r="L1102" s="47"/>
    </row>
    <row r="1103" spans="1:12" x14ac:dyDescent="0.25">
      <c r="A1103" s="44"/>
      <c r="B1103" s="44"/>
      <c r="C1103" s="13">
        <v>2016</v>
      </c>
      <c r="D1103" s="14">
        <f t="shared" si="204"/>
        <v>30</v>
      </c>
      <c r="E1103" s="17">
        <v>0</v>
      </c>
      <c r="F1103" s="17">
        <v>0</v>
      </c>
      <c r="G1103" s="17">
        <v>30</v>
      </c>
      <c r="H1103" s="17">
        <v>0</v>
      </c>
      <c r="I1103" s="47"/>
      <c r="J1103" s="47"/>
      <c r="K1103" s="47"/>
      <c r="L1103" s="47"/>
    </row>
    <row r="1104" spans="1:12" x14ac:dyDescent="0.25">
      <c r="A1104" s="44"/>
      <c r="B1104" s="44"/>
      <c r="C1104" s="13">
        <v>2017</v>
      </c>
      <c r="D1104" s="14">
        <f t="shared" si="204"/>
        <v>30</v>
      </c>
      <c r="E1104" s="17">
        <v>0</v>
      </c>
      <c r="F1104" s="17">
        <v>0</v>
      </c>
      <c r="G1104" s="17">
        <v>30</v>
      </c>
      <c r="H1104" s="17">
        <v>0</v>
      </c>
      <c r="I1104" s="47"/>
      <c r="J1104" s="47"/>
      <c r="K1104" s="47"/>
      <c r="L1104" s="47"/>
    </row>
    <row r="1105" spans="1:12" x14ac:dyDescent="0.25">
      <c r="A1105" s="44"/>
      <c r="B1105" s="44"/>
      <c r="C1105" s="13">
        <v>2018</v>
      </c>
      <c r="D1105" s="14">
        <f t="shared" si="204"/>
        <v>30</v>
      </c>
      <c r="E1105" s="17">
        <v>0</v>
      </c>
      <c r="F1105" s="17">
        <v>0</v>
      </c>
      <c r="G1105" s="17">
        <v>30</v>
      </c>
      <c r="H1105" s="17">
        <v>0</v>
      </c>
      <c r="I1105" s="47"/>
      <c r="J1105" s="47"/>
      <c r="K1105" s="47"/>
      <c r="L1105" s="47"/>
    </row>
    <row r="1106" spans="1:12" x14ac:dyDescent="0.25">
      <c r="A1106" s="44"/>
      <c r="B1106" s="44"/>
      <c r="C1106" s="13">
        <v>2019</v>
      </c>
      <c r="D1106" s="14">
        <f t="shared" si="204"/>
        <v>30</v>
      </c>
      <c r="E1106" s="17">
        <v>0</v>
      </c>
      <c r="F1106" s="17">
        <v>0</v>
      </c>
      <c r="G1106" s="17">
        <v>30</v>
      </c>
      <c r="H1106" s="17">
        <v>0</v>
      </c>
      <c r="I1106" s="47"/>
      <c r="J1106" s="47"/>
      <c r="K1106" s="47"/>
      <c r="L1106" s="47"/>
    </row>
    <row r="1107" spans="1:12" x14ac:dyDescent="0.25">
      <c r="A1107" s="44"/>
      <c r="B1107" s="44"/>
      <c r="C1107" s="13">
        <v>2020</v>
      </c>
      <c r="D1107" s="14">
        <f t="shared" si="204"/>
        <v>0</v>
      </c>
      <c r="E1107" s="17">
        <v>0</v>
      </c>
      <c r="F1107" s="17">
        <v>0</v>
      </c>
      <c r="G1107" s="26">
        <v>0</v>
      </c>
      <c r="H1107" s="17">
        <v>0</v>
      </c>
      <c r="I1107" s="47"/>
      <c r="J1107" s="47"/>
      <c r="K1107" s="47"/>
      <c r="L1107" s="47"/>
    </row>
    <row r="1108" spans="1:12" x14ac:dyDescent="0.25">
      <c r="A1108" s="44"/>
      <c r="B1108" s="44"/>
      <c r="C1108" s="13">
        <v>2021</v>
      </c>
      <c r="D1108" s="14">
        <f t="shared" si="204"/>
        <v>1282.5999999999999</v>
      </c>
      <c r="E1108" s="17">
        <v>0</v>
      </c>
      <c r="F1108" s="17">
        <v>343.7</v>
      </c>
      <c r="G1108" s="17">
        <v>938.9</v>
      </c>
      <c r="H1108" s="17">
        <v>0</v>
      </c>
      <c r="I1108" s="47"/>
      <c r="J1108" s="47"/>
      <c r="K1108" s="47"/>
      <c r="L1108" s="47"/>
    </row>
    <row r="1109" spans="1:12" x14ac:dyDescent="0.25">
      <c r="A1109" s="44"/>
      <c r="B1109" s="44"/>
      <c r="C1109" s="13">
        <v>2022</v>
      </c>
      <c r="D1109" s="14">
        <f t="shared" si="204"/>
        <v>0</v>
      </c>
      <c r="E1109" s="17">
        <v>0</v>
      </c>
      <c r="F1109" s="17">
        <v>0</v>
      </c>
      <c r="G1109" s="17">
        <v>0</v>
      </c>
      <c r="H1109" s="17">
        <v>0</v>
      </c>
      <c r="I1109" s="47"/>
      <c r="J1109" s="47"/>
      <c r="K1109" s="47"/>
      <c r="L1109" s="47"/>
    </row>
    <row r="1110" spans="1:12" x14ac:dyDescent="0.25">
      <c r="A1110" s="45"/>
      <c r="B1110" s="45"/>
      <c r="C1110" s="13">
        <v>2023</v>
      </c>
      <c r="D1110" s="14"/>
      <c r="E1110" s="17"/>
      <c r="F1110" s="17"/>
      <c r="G1110" s="17"/>
      <c r="H1110" s="17"/>
      <c r="I1110" s="48"/>
      <c r="J1110" s="48"/>
      <c r="K1110" s="48"/>
      <c r="L1110" s="48"/>
    </row>
    <row r="1111" spans="1:12" x14ac:dyDescent="0.25">
      <c r="A1111" s="43" t="s">
        <v>246</v>
      </c>
      <c r="B1111" s="43" t="s">
        <v>247</v>
      </c>
      <c r="C1111" s="13" t="s">
        <v>18</v>
      </c>
      <c r="D1111" s="14">
        <f>SUM(E1111:H1111)</f>
        <v>456.5</v>
      </c>
      <c r="E1111" s="14">
        <f>SUM(E1112:E1119)</f>
        <v>0</v>
      </c>
      <c r="F1111" s="14">
        <f>SUM(F1112:F1119)</f>
        <v>0</v>
      </c>
      <c r="G1111" s="14">
        <f>SUM(G1112:G1119)</f>
        <v>456.5</v>
      </c>
      <c r="H1111" s="14">
        <f>SUM(H1112:H1119)</f>
        <v>0</v>
      </c>
      <c r="I1111" s="46" t="s">
        <v>165</v>
      </c>
      <c r="J1111" s="46" t="s">
        <v>30</v>
      </c>
      <c r="K1111" s="46" t="s">
        <v>30</v>
      </c>
      <c r="L1111" s="46" t="s">
        <v>30</v>
      </c>
    </row>
    <row r="1112" spans="1:12" x14ac:dyDescent="0.25">
      <c r="A1112" s="44"/>
      <c r="B1112" s="44"/>
      <c r="C1112" s="13">
        <v>2014</v>
      </c>
      <c r="D1112" s="14">
        <f t="shared" ref="D1112:D1120" si="205">SUM(E1112:H1112)</f>
        <v>0</v>
      </c>
      <c r="E1112" s="17">
        <v>0</v>
      </c>
      <c r="F1112" s="17">
        <v>0</v>
      </c>
      <c r="G1112" s="17">
        <v>0</v>
      </c>
      <c r="H1112" s="17">
        <v>0</v>
      </c>
      <c r="I1112" s="47"/>
      <c r="J1112" s="47"/>
      <c r="K1112" s="47"/>
      <c r="L1112" s="47"/>
    </row>
    <row r="1113" spans="1:12" x14ac:dyDescent="0.25">
      <c r="A1113" s="44"/>
      <c r="B1113" s="44"/>
      <c r="C1113" s="13">
        <v>2015</v>
      </c>
      <c r="D1113" s="14">
        <f t="shared" si="205"/>
        <v>456.5</v>
      </c>
      <c r="E1113" s="17">
        <v>0</v>
      </c>
      <c r="F1113" s="17">
        <v>0</v>
      </c>
      <c r="G1113" s="17">
        <v>456.5</v>
      </c>
      <c r="H1113" s="17">
        <v>0</v>
      </c>
      <c r="I1113" s="47"/>
      <c r="J1113" s="47"/>
      <c r="K1113" s="47"/>
      <c r="L1113" s="47"/>
    </row>
    <row r="1114" spans="1:12" x14ac:dyDescent="0.25">
      <c r="A1114" s="44"/>
      <c r="B1114" s="44"/>
      <c r="C1114" s="13">
        <v>2016</v>
      </c>
      <c r="D1114" s="14">
        <f t="shared" si="205"/>
        <v>0</v>
      </c>
      <c r="E1114" s="17">
        <v>0</v>
      </c>
      <c r="F1114" s="17">
        <v>0</v>
      </c>
      <c r="G1114" s="17">
        <v>0</v>
      </c>
      <c r="H1114" s="17">
        <v>0</v>
      </c>
      <c r="I1114" s="47"/>
      <c r="J1114" s="47"/>
      <c r="K1114" s="47"/>
      <c r="L1114" s="47"/>
    </row>
    <row r="1115" spans="1:12" x14ac:dyDescent="0.25">
      <c r="A1115" s="44"/>
      <c r="B1115" s="44"/>
      <c r="C1115" s="13">
        <v>2017</v>
      </c>
      <c r="D1115" s="14">
        <f t="shared" si="205"/>
        <v>0</v>
      </c>
      <c r="E1115" s="17">
        <v>0</v>
      </c>
      <c r="F1115" s="17">
        <v>0</v>
      </c>
      <c r="G1115" s="17">
        <v>0</v>
      </c>
      <c r="H1115" s="17">
        <v>0</v>
      </c>
      <c r="I1115" s="47"/>
      <c r="J1115" s="47"/>
      <c r="K1115" s="47"/>
      <c r="L1115" s="47"/>
    </row>
    <row r="1116" spans="1:12" x14ac:dyDescent="0.25">
      <c r="A1116" s="44"/>
      <c r="B1116" s="44"/>
      <c r="C1116" s="13">
        <v>2018</v>
      </c>
      <c r="D1116" s="14">
        <f t="shared" si="205"/>
        <v>0</v>
      </c>
      <c r="E1116" s="17">
        <v>0</v>
      </c>
      <c r="F1116" s="17">
        <v>0</v>
      </c>
      <c r="G1116" s="17">
        <v>0</v>
      </c>
      <c r="H1116" s="17">
        <v>0</v>
      </c>
      <c r="I1116" s="47"/>
      <c r="J1116" s="47"/>
      <c r="K1116" s="47"/>
      <c r="L1116" s="47"/>
    </row>
    <row r="1117" spans="1:12" x14ac:dyDescent="0.25">
      <c r="A1117" s="44"/>
      <c r="B1117" s="44"/>
      <c r="C1117" s="13">
        <v>2019</v>
      </c>
      <c r="D1117" s="14">
        <f t="shared" si="205"/>
        <v>0</v>
      </c>
      <c r="E1117" s="17">
        <v>0</v>
      </c>
      <c r="F1117" s="17">
        <v>0</v>
      </c>
      <c r="G1117" s="17">
        <v>0</v>
      </c>
      <c r="H1117" s="17">
        <v>0</v>
      </c>
      <c r="I1117" s="47"/>
      <c r="J1117" s="47"/>
      <c r="K1117" s="47"/>
      <c r="L1117" s="47"/>
    </row>
    <row r="1118" spans="1:12" x14ac:dyDescent="0.25">
      <c r="A1118" s="44"/>
      <c r="B1118" s="44"/>
      <c r="C1118" s="13">
        <v>2020</v>
      </c>
      <c r="D1118" s="14">
        <f t="shared" si="205"/>
        <v>0</v>
      </c>
      <c r="E1118" s="17">
        <v>0</v>
      </c>
      <c r="F1118" s="17">
        <v>0</v>
      </c>
      <c r="G1118" s="26">
        <v>0</v>
      </c>
      <c r="H1118" s="17">
        <v>0</v>
      </c>
      <c r="I1118" s="47"/>
      <c r="J1118" s="47"/>
      <c r="K1118" s="47"/>
      <c r="L1118" s="47"/>
    </row>
    <row r="1119" spans="1:12" x14ac:dyDescent="0.25">
      <c r="A1119" s="44"/>
      <c r="B1119" s="44"/>
      <c r="C1119" s="13">
        <v>2021</v>
      </c>
      <c r="D1119" s="14">
        <f t="shared" si="205"/>
        <v>0</v>
      </c>
      <c r="E1119" s="17">
        <v>0</v>
      </c>
      <c r="F1119" s="17">
        <v>0</v>
      </c>
      <c r="G1119" s="17">
        <v>0</v>
      </c>
      <c r="H1119" s="17">
        <v>0</v>
      </c>
      <c r="I1119" s="47"/>
      <c r="J1119" s="47"/>
      <c r="K1119" s="47"/>
      <c r="L1119" s="47"/>
    </row>
    <row r="1120" spans="1:12" x14ac:dyDescent="0.25">
      <c r="A1120" s="44"/>
      <c r="B1120" s="44"/>
      <c r="C1120" s="13">
        <v>2022</v>
      </c>
      <c r="D1120" s="14">
        <f t="shared" si="205"/>
        <v>0</v>
      </c>
      <c r="E1120" s="17">
        <v>0</v>
      </c>
      <c r="F1120" s="17">
        <v>0</v>
      </c>
      <c r="G1120" s="17">
        <v>0</v>
      </c>
      <c r="H1120" s="17">
        <v>0</v>
      </c>
      <c r="I1120" s="47"/>
      <c r="J1120" s="47"/>
      <c r="K1120" s="47"/>
      <c r="L1120" s="47"/>
    </row>
    <row r="1121" spans="1:12" x14ac:dyDescent="0.25">
      <c r="A1121" s="45"/>
      <c r="B1121" s="45"/>
      <c r="C1121" s="13">
        <v>2023</v>
      </c>
      <c r="D1121" s="14"/>
      <c r="E1121" s="17"/>
      <c r="F1121" s="17"/>
      <c r="G1121" s="17"/>
      <c r="H1121" s="17"/>
      <c r="I1121" s="48"/>
      <c r="J1121" s="48"/>
      <c r="K1121" s="48"/>
      <c r="L1121" s="48"/>
    </row>
    <row r="1122" spans="1:12" ht="15" customHeight="1" x14ac:dyDescent="0.25">
      <c r="A1122" s="39" t="s">
        <v>248</v>
      </c>
      <c r="B1122" s="39" t="s">
        <v>379</v>
      </c>
      <c r="C1122" s="11" t="s">
        <v>18</v>
      </c>
      <c r="D1122" s="12">
        <f>SUM(D1123:D1130)</f>
        <v>48134.400000000001</v>
      </c>
      <c r="E1122" s="12">
        <f>SUM(E1123:E1131)</f>
        <v>15566.8</v>
      </c>
      <c r="F1122" s="12">
        <f t="shared" ref="F1122:H1122" si="206">SUM(F1123:F1131)</f>
        <v>18981.600000000002</v>
      </c>
      <c r="G1122" s="12">
        <f t="shared" si="206"/>
        <v>18473.2</v>
      </c>
      <c r="H1122" s="12">
        <f t="shared" si="206"/>
        <v>0</v>
      </c>
      <c r="I1122" s="30" t="s">
        <v>19</v>
      </c>
      <c r="J1122" s="30" t="s">
        <v>19</v>
      </c>
      <c r="K1122" s="30" t="s">
        <v>19</v>
      </c>
      <c r="L1122" s="30" t="s">
        <v>19</v>
      </c>
    </row>
    <row r="1123" spans="1:12" x14ac:dyDescent="0.25">
      <c r="A1123" s="40"/>
      <c r="B1123" s="40"/>
      <c r="C1123" s="11">
        <v>2014</v>
      </c>
      <c r="D1123" s="12">
        <f>SUM(E1123:H1123)</f>
        <v>6254</v>
      </c>
      <c r="E1123" s="12">
        <f t="shared" ref="E1123:H1132" si="207">E1134+E1145</f>
        <v>0</v>
      </c>
      <c r="F1123" s="12">
        <f t="shared" si="207"/>
        <v>3944</v>
      </c>
      <c r="G1123" s="12">
        <f t="shared" si="207"/>
        <v>2310</v>
      </c>
      <c r="H1123" s="12">
        <f t="shared" si="207"/>
        <v>0</v>
      </c>
      <c r="I1123" s="56" t="s">
        <v>249</v>
      </c>
      <c r="J1123" s="31">
        <v>15</v>
      </c>
      <c r="K1123" s="31">
        <v>15</v>
      </c>
      <c r="L1123" s="31">
        <v>100</v>
      </c>
    </row>
    <row r="1124" spans="1:12" x14ac:dyDescent="0.25">
      <c r="A1124" s="40"/>
      <c r="B1124" s="40"/>
      <c r="C1124" s="11">
        <v>2015</v>
      </c>
      <c r="D1124" s="12">
        <f t="shared" ref="D1124:D1132" si="208">SUM(E1124:H1124)</f>
        <v>8563.2999999999993</v>
      </c>
      <c r="E1124" s="12">
        <f t="shared" si="207"/>
        <v>0</v>
      </c>
      <c r="F1124" s="12">
        <f t="shared" si="207"/>
        <v>2375.8000000000002</v>
      </c>
      <c r="G1124" s="12">
        <f t="shared" si="207"/>
        <v>6187.5</v>
      </c>
      <c r="H1124" s="12">
        <f t="shared" si="207"/>
        <v>0</v>
      </c>
      <c r="I1124" s="57"/>
      <c r="J1124" s="31">
        <v>20</v>
      </c>
      <c r="K1124" s="31">
        <v>20</v>
      </c>
      <c r="L1124" s="31">
        <v>100</v>
      </c>
    </row>
    <row r="1125" spans="1:12" x14ac:dyDescent="0.25">
      <c r="A1125" s="40"/>
      <c r="B1125" s="40"/>
      <c r="C1125" s="11">
        <v>2016</v>
      </c>
      <c r="D1125" s="12">
        <f t="shared" si="208"/>
        <v>9069.1</v>
      </c>
      <c r="E1125" s="12">
        <f t="shared" si="207"/>
        <v>0</v>
      </c>
      <c r="F1125" s="12">
        <f t="shared" si="207"/>
        <v>4180.8</v>
      </c>
      <c r="G1125" s="12">
        <f t="shared" si="207"/>
        <v>4888.3</v>
      </c>
      <c r="H1125" s="12">
        <f t="shared" si="207"/>
        <v>0</v>
      </c>
      <c r="I1125" s="57"/>
      <c r="J1125" s="31">
        <v>25</v>
      </c>
      <c r="K1125" s="31">
        <v>25</v>
      </c>
      <c r="L1125" s="31">
        <v>100</v>
      </c>
    </row>
    <row r="1126" spans="1:12" x14ac:dyDescent="0.25">
      <c r="A1126" s="40"/>
      <c r="B1126" s="40"/>
      <c r="C1126" s="11">
        <v>2017</v>
      </c>
      <c r="D1126" s="12">
        <f t="shared" si="208"/>
        <v>20157.600000000002</v>
      </c>
      <c r="E1126" s="12">
        <f t="shared" si="207"/>
        <v>15566.8</v>
      </c>
      <c r="F1126" s="12">
        <f t="shared" si="207"/>
        <v>4390.6000000000004</v>
      </c>
      <c r="G1126" s="12">
        <f t="shared" si="207"/>
        <v>200.2</v>
      </c>
      <c r="H1126" s="12">
        <f t="shared" si="207"/>
        <v>0</v>
      </c>
      <c r="I1126" s="57"/>
      <c r="J1126" s="31">
        <v>30</v>
      </c>
      <c r="K1126" s="31">
        <v>30</v>
      </c>
      <c r="L1126" s="31">
        <v>100</v>
      </c>
    </row>
    <row r="1127" spans="1:12" x14ac:dyDescent="0.25">
      <c r="A1127" s="40"/>
      <c r="B1127" s="40"/>
      <c r="C1127" s="11">
        <v>2018</v>
      </c>
      <c r="D1127" s="12">
        <f t="shared" si="208"/>
        <v>0</v>
      </c>
      <c r="E1127" s="12">
        <f t="shared" si="207"/>
        <v>0</v>
      </c>
      <c r="F1127" s="12">
        <f t="shared" si="207"/>
        <v>0</v>
      </c>
      <c r="G1127" s="12">
        <f t="shared" si="207"/>
        <v>0</v>
      </c>
      <c r="H1127" s="12">
        <f t="shared" si="207"/>
        <v>0</v>
      </c>
      <c r="I1127" s="57"/>
      <c r="J1127" s="31">
        <v>35</v>
      </c>
      <c r="K1127" s="31">
        <v>35</v>
      </c>
      <c r="L1127" s="31">
        <v>100</v>
      </c>
    </row>
    <row r="1128" spans="1:12" x14ac:dyDescent="0.25">
      <c r="A1128" s="40"/>
      <c r="B1128" s="40"/>
      <c r="C1128" s="11">
        <v>2019</v>
      </c>
      <c r="D1128" s="12">
        <f t="shared" si="208"/>
        <v>0</v>
      </c>
      <c r="E1128" s="12">
        <f t="shared" si="207"/>
        <v>0</v>
      </c>
      <c r="F1128" s="12">
        <f t="shared" si="207"/>
        <v>0</v>
      </c>
      <c r="G1128" s="12">
        <f t="shared" si="207"/>
        <v>0</v>
      </c>
      <c r="H1128" s="12">
        <f t="shared" si="207"/>
        <v>0</v>
      </c>
      <c r="I1128" s="57"/>
      <c r="J1128" s="31">
        <v>35</v>
      </c>
      <c r="K1128" s="31">
        <v>35</v>
      </c>
      <c r="L1128" s="31">
        <v>100</v>
      </c>
    </row>
    <row r="1129" spans="1:12" x14ac:dyDescent="0.25">
      <c r="A1129" s="40"/>
      <c r="B1129" s="40"/>
      <c r="C1129" s="11">
        <v>2020</v>
      </c>
      <c r="D1129" s="12">
        <f t="shared" si="208"/>
        <v>0</v>
      </c>
      <c r="E1129" s="12">
        <f t="shared" si="207"/>
        <v>0</v>
      </c>
      <c r="F1129" s="12">
        <f t="shared" si="207"/>
        <v>0</v>
      </c>
      <c r="G1129" s="12">
        <f t="shared" si="207"/>
        <v>0</v>
      </c>
      <c r="H1129" s="12">
        <f t="shared" si="207"/>
        <v>0</v>
      </c>
      <c r="I1129" s="57"/>
      <c r="J1129" s="31">
        <v>36</v>
      </c>
      <c r="K1129" s="31">
        <v>36</v>
      </c>
      <c r="L1129" s="31">
        <v>100</v>
      </c>
    </row>
    <row r="1130" spans="1:12" x14ac:dyDescent="0.25">
      <c r="A1130" s="40"/>
      <c r="B1130" s="40"/>
      <c r="C1130" s="11">
        <v>2021</v>
      </c>
      <c r="D1130" s="12">
        <f t="shared" si="208"/>
        <v>4090.4</v>
      </c>
      <c r="E1130" s="12">
        <f t="shared" si="207"/>
        <v>0</v>
      </c>
      <c r="F1130" s="12">
        <f t="shared" si="207"/>
        <v>4090.4</v>
      </c>
      <c r="G1130" s="12">
        <f t="shared" si="207"/>
        <v>0</v>
      </c>
      <c r="H1130" s="12">
        <f t="shared" si="207"/>
        <v>0</v>
      </c>
      <c r="I1130" s="57"/>
      <c r="J1130" s="31">
        <v>37</v>
      </c>
      <c r="K1130" s="31">
        <v>37</v>
      </c>
      <c r="L1130" s="31">
        <v>100</v>
      </c>
    </row>
    <row r="1131" spans="1:12" x14ac:dyDescent="0.25">
      <c r="A1131" s="40"/>
      <c r="B1131" s="40"/>
      <c r="C1131" s="11">
        <v>2022</v>
      </c>
      <c r="D1131" s="12">
        <f t="shared" si="208"/>
        <v>4887.2</v>
      </c>
      <c r="E1131" s="12">
        <f t="shared" si="207"/>
        <v>0</v>
      </c>
      <c r="F1131" s="12">
        <f t="shared" si="207"/>
        <v>0</v>
      </c>
      <c r="G1131" s="12">
        <f t="shared" si="207"/>
        <v>4887.2</v>
      </c>
      <c r="H1131" s="12">
        <f t="shared" si="207"/>
        <v>0</v>
      </c>
      <c r="I1131" s="57"/>
      <c r="J1131" s="31">
        <v>38</v>
      </c>
      <c r="K1131" s="31">
        <v>38</v>
      </c>
      <c r="L1131" s="31">
        <v>100</v>
      </c>
    </row>
    <row r="1132" spans="1:12" x14ac:dyDescent="0.25">
      <c r="A1132" s="41"/>
      <c r="B1132" s="41"/>
      <c r="C1132" s="11">
        <v>2023</v>
      </c>
      <c r="D1132" s="12">
        <f t="shared" si="208"/>
        <v>0</v>
      </c>
      <c r="E1132" s="12">
        <f t="shared" si="207"/>
        <v>0</v>
      </c>
      <c r="F1132" s="12">
        <f t="shared" si="207"/>
        <v>0</v>
      </c>
      <c r="G1132" s="12">
        <f t="shared" si="207"/>
        <v>0</v>
      </c>
      <c r="H1132" s="12">
        <f t="shared" si="207"/>
        <v>0</v>
      </c>
      <c r="I1132" s="58"/>
      <c r="J1132" s="32">
        <v>45</v>
      </c>
      <c r="K1132" s="32">
        <v>45</v>
      </c>
      <c r="L1132" s="32">
        <v>100</v>
      </c>
    </row>
    <row r="1133" spans="1:12" x14ac:dyDescent="0.25">
      <c r="A1133" s="43" t="s">
        <v>250</v>
      </c>
      <c r="B1133" s="43" t="s">
        <v>251</v>
      </c>
      <c r="C1133" s="13" t="s">
        <v>18</v>
      </c>
      <c r="D1133" s="14">
        <f>SUM(E1133:H1133)</f>
        <v>38034.300000000003</v>
      </c>
      <c r="E1133" s="14">
        <f>SUM(E1134:E1141)</f>
        <v>7766.8</v>
      </c>
      <c r="F1133" s="14">
        <f>SUM(F1134:F1141)</f>
        <v>16781.600000000002</v>
      </c>
      <c r="G1133" s="14">
        <f>SUM(G1134:G1141)</f>
        <v>13485.9</v>
      </c>
      <c r="H1133" s="14">
        <f>SUM(H1134:H1152)</f>
        <v>0</v>
      </c>
      <c r="I1133" s="46" t="s">
        <v>112</v>
      </c>
      <c r="J1133" s="46" t="s">
        <v>112</v>
      </c>
      <c r="K1133" s="46" t="s">
        <v>112</v>
      </c>
      <c r="L1133" s="46" t="s">
        <v>112</v>
      </c>
    </row>
    <row r="1134" spans="1:12" x14ac:dyDescent="0.25">
      <c r="A1134" s="44"/>
      <c r="B1134" s="44"/>
      <c r="C1134" s="13">
        <v>2014</v>
      </c>
      <c r="D1134" s="14">
        <f t="shared" ref="D1134:D1142" si="209">SUM(E1134:H1134)</f>
        <v>6254</v>
      </c>
      <c r="E1134" s="17">
        <v>0</v>
      </c>
      <c r="F1134" s="17">
        <v>3944</v>
      </c>
      <c r="G1134" s="17">
        <v>2310</v>
      </c>
      <c r="H1134" s="17">
        <v>0</v>
      </c>
      <c r="I1134" s="47"/>
      <c r="J1134" s="47"/>
      <c r="K1134" s="47"/>
      <c r="L1134" s="47"/>
    </row>
    <row r="1135" spans="1:12" x14ac:dyDescent="0.25">
      <c r="A1135" s="44"/>
      <c r="B1135" s="44"/>
      <c r="C1135" s="13">
        <v>2015</v>
      </c>
      <c r="D1135" s="14">
        <f t="shared" si="209"/>
        <v>8563.2999999999993</v>
      </c>
      <c r="E1135" s="17">
        <v>0</v>
      </c>
      <c r="F1135" s="17">
        <v>2375.8000000000002</v>
      </c>
      <c r="G1135" s="17">
        <v>6187.5</v>
      </c>
      <c r="H1135" s="17">
        <v>0</v>
      </c>
      <c r="I1135" s="47"/>
      <c r="J1135" s="47"/>
      <c r="K1135" s="47"/>
      <c r="L1135" s="47"/>
    </row>
    <row r="1136" spans="1:12" x14ac:dyDescent="0.25">
      <c r="A1136" s="44"/>
      <c r="B1136" s="44"/>
      <c r="C1136" s="13">
        <v>2016</v>
      </c>
      <c r="D1136" s="14">
        <f t="shared" si="209"/>
        <v>9069.1</v>
      </c>
      <c r="E1136" s="17">
        <v>0</v>
      </c>
      <c r="F1136" s="17">
        <v>4180.8</v>
      </c>
      <c r="G1136" s="17">
        <v>4888.3</v>
      </c>
      <c r="H1136" s="17">
        <v>0</v>
      </c>
      <c r="I1136" s="47"/>
      <c r="J1136" s="47"/>
      <c r="K1136" s="47"/>
      <c r="L1136" s="47"/>
    </row>
    <row r="1137" spans="1:12" x14ac:dyDescent="0.25">
      <c r="A1137" s="44"/>
      <c r="B1137" s="44"/>
      <c r="C1137" s="13">
        <v>2017</v>
      </c>
      <c r="D1137" s="14">
        <f t="shared" si="209"/>
        <v>10057.5</v>
      </c>
      <c r="E1137" s="17">
        <v>7766.8</v>
      </c>
      <c r="F1137" s="17">
        <v>2190.6</v>
      </c>
      <c r="G1137" s="17">
        <v>100.1</v>
      </c>
      <c r="H1137" s="17">
        <v>0</v>
      </c>
      <c r="I1137" s="47"/>
      <c r="J1137" s="47"/>
      <c r="K1137" s="47"/>
      <c r="L1137" s="47"/>
    </row>
    <row r="1138" spans="1:12" x14ac:dyDescent="0.25">
      <c r="A1138" s="44"/>
      <c r="B1138" s="44"/>
      <c r="C1138" s="13">
        <v>2018</v>
      </c>
      <c r="D1138" s="14">
        <f t="shared" si="209"/>
        <v>0</v>
      </c>
      <c r="E1138" s="17">
        <v>0</v>
      </c>
      <c r="F1138" s="17">
        <v>0</v>
      </c>
      <c r="G1138" s="17">
        <v>0</v>
      </c>
      <c r="H1138" s="17">
        <v>0</v>
      </c>
      <c r="I1138" s="47"/>
      <c r="J1138" s="47"/>
      <c r="K1138" s="47"/>
      <c r="L1138" s="47"/>
    </row>
    <row r="1139" spans="1:12" x14ac:dyDescent="0.25">
      <c r="A1139" s="44"/>
      <c r="B1139" s="44"/>
      <c r="C1139" s="13">
        <v>2019</v>
      </c>
      <c r="D1139" s="14">
        <f t="shared" si="209"/>
        <v>0</v>
      </c>
      <c r="E1139" s="17">
        <v>0</v>
      </c>
      <c r="F1139" s="17">
        <v>0</v>
      </c>
      <c r="G1139" s="17">
        <v>0</v>
      </c>
      <c r="H1139" s="17">
        <v>0</v>
      </c>
      <c r="I1139" s="47"/>
      <c r="J1139" s="47"/>
      <c r="K1139" s="47"/>
      <c r="L1139" s="47"/>
    </row>
    <row r="1140" spans="1:12" x14ac:dyDescent="0.25">
      <c r="A1140" s="44"/>
      <c r="B1140" s="44"/>
      <c r="C1140" s="13">
        <v>2020</v>
      </c>
      <c r="D1140" s="14">
        <f t="shared" si="209"/>
        <v>0</v>
      </c>
      <c r="E1140" s="17">
        <v>0</v>
      </c>
      <c r="F1140" s="17">
        <v>0</v>
      </c>
      <c r="G1140" s="26">
        <v>0</v>
      </c>
      <c r="H1140" s="17">
        <v>0</v>
      </c>
      <c r="I1140" s="47"/>
      <c r="J1140" s="47"/>
      <c r="K1140" s="47"/>
      <c r="L1140" s="47"/>
    </row>
    <row r="1141" spans="1:12" x14ac:dyDescent="0.25">
      <c r="A1141" s="44"/>
      <c r="B1141" s="44"/>
      <c r="C1141" s="13">
        <v>2021</v>
      </c>
      <c r="D1141" s="14">
        <f t="shared" si="209"/>
        <v>4090.4</v>
      </c>
      <c r="E1141" s="17">
        <v>0</v>
      </c>
      <c r="F1141" s="17">
        <v>4090.4</v>
      </c>
      <c r="G1141" s="17">
        <v>0</v>
      </c>
      <c r="H1141" s="17">
        <v>0</v>
      </c>
      <c r="I1141" s="47"/>
      <c r="J1141" s="47"/>
      <c r="K1141" s="47"/>
      <c r="L1141" s="47"/>
    </row>
    <row r="1142" spans="1:12" x14ac:dyDescent="0.25">
      <c r="A1142" s="44"/>
      <c r="B1142" s="44"/>
      <c r="C1142" s="13">
        <v>2022</v>
      </c>
      <c r="D1142" s="17">
        <f t="shared" si="209"/>
        <v>4887.2</v>
      </c>
      <c r="E1142" s="17">
        <v>0</v>
      </c>
      <c r="F1142" s="17">
        <v>0</v>
      </c>
      <c r="G1142" s="17">
        <v>4887.2</v>
      </c>
      <c r="H1142" s="17">
        <v>0</v>
      </c>
      <c r="I1142" s="47"/>
      <c r="J1142" s="47"/>
      <c r="K1142" s="47"/>
      <c r="L1142" s="47"/>
    </row>
    <row r="1143" spans="1:12" x14ac:dyDescent="0.25">
      <c r="A1143" s="45"/>
      <c r="B1143" s="45"/>
      <c r="C1143" s="13">
        <v>2023</v>
      </c>
      <c r="D1143" s="17"/>
      <c r="E1143" s="17"/>
      <c r="F1143" s="17"/>
      <c r="G1143" s="17"/>
      <c r="H1143" s="17"/>
      <c r="I1143" s="48"/>
      <c r="J1143" s="48"/>
      <c r="K1143" s="48"/>
      <c r="L1143" s="48"/>
    </row>
    <row r="1144" spans="1:12" x14ac:dyDescent="0.25">
      <c r="A1144" s="43" t="s">
        <v>252</v>
      </c>
      <c r="B1144" s="43" t="s">
        <v>253</v>
      </c>
      <c r="C1144" s="13" t="s">
        <v>18</v>
      </c>
      <c r="D1144" s="14">
        <f>SUM(E1144:H1144)</f>
        <v>10100.1</v>
      </c>
      <c r="E1144" s="14">
        <f>SUM(E1145:E1152)</f>
        <v>7800</v>
      </c>
      <c r="F1144" s="14">
        <f>SUM(F1145:F1152)</f>
        <v>2200</v>
      </c>
      <c r="G1144" s="14">
        <f>SUM(G1145:G1152)</f>
        <v>100.1</v>
      </c>
      <c r="H1144" s="14">
        <f>SUM(H1145:H1152)</f>
        <v>0</v>
      </c>
      <c r="I1144" s="46" t="s">
        <v>30</v>
      </c>
      <c r="J1144" s="46" t="s">
        <v>30</v>
      </c>
      <c r="K1144" s="46" t="s">
        <v>30</v>
      </c>
      <c r="L1144" s="46" t="s">
        <v>30</v>
      </c>
    </row>
    <row r="1145" spans="1:12" x14ac:dyDescent="0.25">
      <c r="A1145" s="44"/>
      <c r="B1145" s="44"/>
      <c r="C1145" s="13">
        <v>2014</v>
      </c>
      <c r="D1145" s="14">
        <f t="shared" ref="D1145:D1153" si="210">SUM(E1145:H1145)</f>
        <v>0</v>
      </c>
      <c r="E1145" s="17">
        <v>0</v>
      </c>
      <c r="F1145" s="17">
        <v>0</v>
      </c>
      <c r="G1145" s="17">
        <v>0</v>
      </c>
      <c r="H1145" s="17">
        <v>0</v>
      </c>
      <c r="I1145" s="47"/>
      <c r="J1145" s="47"/>
      <c r="K1145" s="47"/>
      <c r="L1145" s="47"/>
    </row>
    <row r="1146" spans="1:12" x14ac:dyDescent="0.25">
      <c r="A1146" s="44"/>
      <c r="B1146" s="44"/>
      <c r="C1146" s="13">
        <v>2015</v>
      </c>
      <c r="D1146" s="14">
        <f t="shared" si="210"/>
        <v>0</v>
      </c>
      <c r="E1146" s="17">
        <v>0</v>
      </c>
      <c r="F1146" s="17">
        <v>0</v>
      </c>
      <c r="G1146" s="17">
        <v>0</v>
      </c>
      <c r="H1146" s="17">
        <v>0</v>
      </c>
      <c r="I1146" s="47"/>
      <c r="J1146" s="47"/>
      <c r="K1146" s="47"/>
      <c r="L1146" s="47"/>
    </row>
    <row r="1147" spans="1:12" x14ac:dyDescent="0.25">
      <c r="A1147" s="44"/>
      <c r="B1147" s="44"/>
      <c r="C1147" s="13">
        <v>2016</v>
      </c>
      <c r="D1147" s="14">
        <f t="shared" si="210"/>
        <v>0</v>
      </c>
      <c r="E1147" s="17">
        <v>0</v>
      </c>
      <c r="F1147" s="17">
        <v>0</v>
      </c>
      <c r="G1147" s="17">
        <v>0</v>
      </c>
      <c r="H1147" s="17">
        <v>0</v>
      </c>
      <c r="I1147" s="47"/>
      <c r="J1147" s="47"/>
      <c r="K1147" s="47"/>
      <c r="L1147" s="47"/>
    </row>
    <row r="1148" spans="1:12" x14ac:dyDescent="0.25">
      <c r="A1148" s="44"/>
      <c r="B1148" s="44"/>
      <c r="C1148" s="13">
        <v>2017</v>
      </c>
      <c r="D1148" s="14">
        <f t="shared" si="210"/>
        <v>10100.1</v>
      </c>
      <c r="E1148" s="17">
        <v>7800</v>
      </c>
      <c r="F1148" s="17">
        <v>2200</v>
      </c>
      <c r="G1148" s="17">
        <v>100.1</v>
      </c>
      <c r="H1148" s="17">
        <v>0</v>
      </c>
      <c r="I1148" s="47"/>
      <c r="J1148" s="47"/>
      <c r="K1148" s="47"/>
      <c r="L1148" s="47"/>
    </row>
    <row r="1149" spans="1:12" x14ac:dyDescent="0.25">
      <c r="A1149" s="44"/>
      <c r="B1149" s="44"/>
      <c r="C1149" s="13">
        <v>2018</v>
      </c>
      <c r="D1149" s="14">
        <f t="shared" si="210"/>
        <v>0</v>
      </c>
      <c r="E1149" s="17">
        <v>0</v>
      </c>
      <c r="F1149" s="17">
        <v>0</v>
      </c>
      <c r="G1149" s="17">
        <v>0</v>
      </c>
      <c r="H1149" s="17">
        <v>0</v>
      </c>
      <c r="I1149" s="47"/>
      <c r="J1149" s="47"/>
      <c r="K1149" s="47"/>
      <c r="L1149" s="47"/>
    </row>
    <row r="1150" spans="1:12" x14ac:dyDescent="0.25">
      <c r="A1150" s="44"/>
      <c r="B1150" s="44"/>
      <c r="C1150" s="13">
        <v>2019</v>
      </c>
      <c r="D1150" s="14">
        <f t="shared" si="210"/>
        <v>0</v>
      </c>
      <c r="E1150" s="17">
        <v>0</v>
      </c>
      <c r="F1150" s="17">
        <v>0</v>
      </c>
      <c r="G1150" s="17">
        <v>0</v>
      </c>
      <c r="H1150" s="17">
        <v>0</v>
      </c>
      <c r="I1150" s="47"/>
      <c r="J1150" s="47"/>
      <c r="K1150" s="47"/>
      <c r="L1150" s="47"/>
    </row>
    <row r="1151" spans="1:12" x14ac:dyDescent="0.25">
      <c r="A1151" s="44"/>
      <c r="B1151" s="44"/>
      <c r="C1151" s="13">
        <v>2020</v>
      </c>
      <c r="D1151" s="14">
        <f t="shared" si="210"/>
        <v>0</v>
      </c>
      <c r="E1151" s="17">
        <v>0</v>
      </c>
      <c r="F1151" s="17">
        <v>0</v>
      </c>
      <c r="G1151" s="26">
        <v>0</v>
      </c>
      <c r="H1151" s="17">
        <v>0</v>
      </c>
      <c r="I1151" s="47"/>
      <c r="J1151" s="47"/>
      <c r="K1151" s="47"/>
      <c r="L1151" s="47"/>
    </row>
    <row r="1152" spans="1:12" x14ac:dyDescent="0.25">
      <c r="A1152" s="44"/>
      <c r="B1152" s="44"/>
      <c r="C1152" s="13">
        <v>2021</v>
      </c>
      <c r="D1152" s="14">
        <f t="shared" si="210"/>
        <v>0</v>
      </c>
      <c r="E1152" s="17">
        <v>0</v>
      </c>
      <c r="F1152" s="17">
        <v>0</v>
      </c>
      <c r="G1152" s="17">
        <v>0</v>
      </c>
      <c r="H1152" s="17">
        <v>0</v>
      </c>
      <c r="I1152" s="47"/>
      <c r="J1152" s="47"/>
      <c r="K1152" s="47"/>
      <c r="L1152" s="47"/>
    </row>
    <row r="1153" spans="1:12" x14ac:dyDescent="0.25">
      <c r="A1153" s="44"/>
      <c r="B1153" s="44"/>
      <c r="C1153" s="13">
        <v>2022</v>
      </c>
      <c r="D1153" s="14">
        <f t="shared" si="210"/>
        <v>0</v>
      </c>
      <c r="E1153" s="17">
        <v>0</v>
      </c>
      <c r="F1153" s="17">
        <v>0</v>
      </c>
      <c r="G1153" s="17">
        <v>0</v>
      </c>
      <c r="H1153" s="17">
        <v>0</v>
      </c>
      <c r="I1153" s="47"/>
      <c r="J1153" s="47"/>
      <c r="K1153" s="47"/>
      <c r="L1153" s="47"/>
    </row>
    <row r="1154" spans="1:12" x14ac:dyDescent="0.25">
      <c r="A1154" s="45"/>
      <c r="B1154" s="45"/>
      <c r="C1154" s="13">
        <v>2023</v>
      </c>
      <c r="D1154" s="14"/>
      <c r="E1154" s="17"/>
      <c r="F1154" s="17"/>
      <c r="G1154" s="17"/>
      <c r="H1154" s="17"/>
      <c r="I1154" s="48"/>
      <c r="J1154" s="48"/>
      <c r="K1154" s="48"/>
      <c r="L1154" s="48"/>
    </row>
    <row r="1155" spans="1:12" ht="15" customHeight="1" x14ac:dyDescent="0.25">
      <c r="A1155" s="39" t="s">
        <v>254</v>
      </c>
      <c r="B1155" s="39" t="s">
        <v>380</v>
      </c>
      <c r="C1155" s="11" t="s">
        <v>18</v>
      </c>
      <c r="D1155" s="12">
        <f>SUM(D1156:D1163)</f>
        <v>310999.5</v>
      </c>
      <c r="E1155" s="12">
        <f>SUM(E1156:E1164)</f>
        <v>0</v>
      </c>
      <c r="F1155" s="12">
        <f t="shared" ref="F1155:H1155" si="211">SUM(F1156:F1164)</f>
        <v>5655.1</v>
      </c>
      <c r="G1155" s="12">
        <f t="shared" si="211"/>
        <v>388030</v>
      </c>
      <c r="H1155" s="12">
        <f t="shared" si="211"/>
        <v>0</v>
      </c>
      <c r="I1155" s="30" t="s">
        <v>19</v>
      </c>
      <c r="J1155" s="30" t="s">
        <v>19</v>
      </c>
      <c r="K1155" s="30" t="s">
        <v>19</v>
      </c>
      <c r="L1155" s="30" t="s">
        <v>19</v>
      </c>
    </row>
    <row r="1156" spans="1:12" x14ac:dyDescent="0.25">
      <c r="A1156" s="40"/>
      <c r="B1156" s="40"/>
      <c r="C1156" s="11">
        <v>2014</v>
      </c>
      <c r="D1156" s="12">
        <f>SUM(E1156:H1156)</f>
        <v>365</v>
      </c>
      <c r="E1156" s="12">
        <f t="shared" ref="E1156:H1165" si="212">E1167+E1178+E1189+E1200</f>
        <v>0</v>
      </c>
      <c r="F1156" s="12">
        <f t="shared" si="212"/>
        <v>0</v>
      </c>
      <c r="G1156" s="12">
        <f t="shared" si="212"/>
        <v>365</v>
      </c>
      <c r="H1156" s="12">
        <f t="shared" si="212"/>
        <v>0</v>
      </c>
      <c r="I1156" s="56" t="s">
        <v>255</v>
      </c>
      <c r="J1156" s="31">
        <v>78</v>
      </c>
      <c r="K1156" s="31">
        <v>78</v>
      </c>
      <c r="L1156" s="31">
        <v>100</v>
      </c>
    </row>
    <row r="1157" spans="1:12" x14ac:dyDescent="0.25">
      <c r="A1157" s="40"/>
      <c r="B1157" s="40"/>
      <c r="C1157" s="11">
        <v>2015</v>
      </c>
      <c r="D1157" s="12">
        <f t="shared" ref="D1157:D1165" si="213">SUM(E1157:H1157)</f>
        <v>51.9</v>
      </c>
      <c r="E1157" s="12">
        <f t="shared" si="212"/>
        <v>0</v>
      </c>
      <c r="F1157" s="12">
        <f t="shared" si="212"/>
        <v>0</v>
      </c>
      <c r="G1157" s="12">
        <f t="shared" si="212"/>
        <v>51.9</v>
      </c>
      <c r="H1157" s="12">
        <f t="shared" si="212"/>
        <v>0</v>
      </c>
      <c r="I1157" s="57"/>
      <c r="J1157" s="31">
        <v>70</v>
      </c>
      <c r="K1157" s="31">
        <v>70</v>
      </c>
      <c r="L1157" s="31">
        <v>100</v>
      </c>
    </row>
    <row r="1158" spans="1:12" x14ac:dyDescent="0.25">
      <c r="A1158" s="40"/>
      <c r="B1158" s="40"/>
      <c r="C1158" s="11">
        <v>2016</v>
      </c>
      <c r="D1158" s="12">
        <f t="shared" si="213"/>
        <v>0</v>
      </c>
      <c r="E1158" s="12">
        <f t="shared" si="212"/>
        <v>0</v>
      </c>
      <c r="F1158" s="12">
        <f t="shared" si="212"/>
        <v>0</v>
      </c>
      <c r="G1158" s="12">
        <f t="shared" si="212"/>
        <v>0</v>
      </c>
      <c r="H1158" s="12">
        <f t="shared" si="212"/>
        <v>0</v>
      </c>
      <c r="I1158" s="57"/>
      <c r="J1158" s="31">
        <v>65</v>
      </c>
      <c r="K1158" s="31">
        <v>65</v>
      </c>
      <c r="L1158" s="31">
        <v>100</v>
      </c>
    </row>
    <row r="1159" spans="1:12" x14ac:dyDescent="0.25">
      <c r="A1159" s="40"/>
      <c r="B1159" s="40"/>
      <c r="C1159" s="11">
        <v>2017</v>
      </c>
      <c r="D1159" s="12">
        <f t="shared" si="213"/>
        <v>0</v>
      </c>
      <c r="E1159" s="12">
        <f t="shared" si="212"/>
        <v>0</v>
      </c>
      <c r="F1159" s="12">
        <f t="shared" si="212"/>
        <v>0</v>
      </c>
      <c r="G1159" s="12">
        <f t="shared" si="212"/>
        <v>0</v>
      </c>
      <c r="H1159" s="12">
        <f t="shared" si="212"/>
        <v>0</v>
      </c>
      <c r="I1159" s="57"/>
      <c r="J1159" s="31">
        <v>60</v>
      </c>
      <c r="K1159" s="31">
        <v>60</v>
      </c>
      <c r="L1159" s="31">
        <v>100</v>
      </c>
    </row>
    <row r="1160" spans="1:12" x14ac:dyDescent="0.25">
      <c r="A1160" s="40"/>
      <c r="B1160" s="40"/>
      <c r="C1160" s="11">
        <v>2018</v>
      </c>
      <c r="D1160" s="12">
        <f t="shared" si="213"/>
        <v>420.2</v>
      </c>
      <c r="E1160" s="12">
        <f t="shared" si="212"/>
        <v>0</v>
      </c>
      <c r="F1160" s="12">
        <f t="shared" si="212"/>
        <v>0</v>
      </c>
      <c r="G1160" s="12">
        <f t="shared" si="212"/>
        <v>420.2</v>
      </c>
      <c r="H1160" s="12">
        <f t="shared" si="212"/>
        <v>0</v>
      </c>
      <c r="I1160" s="57"/>
      <c r="J1160" s="31">
        <v>55</v>
      </c>
      <c r="K1160" s="31">
        <v>55</v>
      </c>
      <c r="L1160" s="31">
        <v>100</v>
      </c>
    </row>
    <row r="1161" spans="1:12" x14ac:dyDescent="0.25">
      <c r="A1161" s="40"/>
      <c r="B1161" s="40"/>
      <c r="C1161" s="11">
        <v>2019</v>
      </c>
      <c r="D1161" s="12">
        <f t="shared" si="213"/>
        <v>118820.1</v>
      </c>
      <c r="E1161" s="12">
        <f t="shared" si="212"/>
        <v>0</v>
      </c>
      <c r="F1161" s="12">
        <f t="shared" si="212"/>
        <v>0</v>
      </c>
      <c r="G1161" s="12">
        <f t="shared" si="212"/>
        <v>118820.1</v>
      </c>
      <c r="H1161" s="12">
        <f t="shared" si="212"/>
        <v>0</v>
      </c>
      <c r="I1161" s="57"/>
      <c r="J1161" s="31">
        <v>50</v>
      </c>
      <c r="K1161" s="31">
        <v>50</v>
      </c>
      <c r="L1161" s="31">
        <v>100</v>
      </c>
    </row>
    <row r="1162" spans="1:12" x14ac:dyDescent="0.25">
      <c r="A1162" s="40"/>
      <c r="B1162" s="40"/>
      <c r="C1162" s="11">
        <v>2020</v>
      </c>
      <c r="D1162" s="12">
        <f t="shared" si="213"/>
        <v>96932.3</v>
      </c>
      <c r="E1162" s="12">
        <f t="shared" si="212"/>
        <v>0</v>
      </c>
      <c r="F1162" s="12">
        <f t="shared" si="212"/>
        <v>0</v>
      </c>
      <c r="G1162" s="12">
        <f t="shared" si="212"/>
        <v>96932.3</v>
      </c>
      <c r="H1162" s="12">
        <f t="shared" si="212"/>
        <v>0</v>
      </c>
      <c r="I1162" s="57"/>
      <c r="J1162" s="31">
        <v>50</v>
      </c>
      <c r="K1162" s="31">
        <v>50</v>
      </c>
      <c r="L1162" s="31">
        <v>100</v>
      </c>
    </row>
    <row r="1163" spans="1:12" x14ac:dyDescent="0.25">
      <c r="A1163" s="40"/>
      <c r="B1163" s="40"/>
      <c r="C1163" s="11">
        <v>2021</v>
      </c>
      <c r="D1163" s="12">
        <f t="shared" si="213"/>
        <v>94410</v>
      </c>
      <c r="E1163" s="12">
        <f t="shared" si="212"/>
        <v>0</v>
      </c>
      <c r="F1163" s="12">
        <f t="shared" si="212"/>
        <v>2392.4</v>
      </c>
      <c r="G1163" s="12">
        <f t="shared" si="212"/>
        <v>92017.600000000006</v>
      </c>
      <c r="H1163" s="12">
        <f t="shared" si="212"/>
        <v>0</v>
      </c>
      <c r="I1163" s="57"/>
      <c r="J1163" s="31">
        <v>45</v>
      </c>
      <c r="K1163" s="31">
        <v>45</v>
      </c>
      <c r="L1163" s="31">
        <v>100</v>
      </c>
    </row>
    <row r="1164" spans="1:12" x14ac:dyDescent="0.25">
      <c r="A1164" s="40"/>
      <c r="B1164" s="40"/>
      <c r="C1164" s="11">
        <v>2022</v>
      </c>
      <c r="D1164" s="12">
        <f t="shared" si="213"/>
        <v>82685.599999999991</v>
      </c>
      <c r="E1164" s="12">
        <f t="shared" si="212"/>
        <v>0</v>
      </c>
      <c r="F1164" s="12">
        <f t="shared" si="212"/>
        <v>3262.7</v>
      </c>
      <c r="G1164" s="12">
        <f t="shared" si="212"/>
        <v>79422.899999999994</v>
      </c>
      <c r="H1164" s="12">
        <f t="shared" si="212"/>
        <v>0</v>
      </c>
      <c r="I1164" s="57"/>
      <c r="J1164" s="31">
        <v>45</v>
      </c>
      <c r="K1164" s="31">
        <v>45</v>
      </c>
      <c r="L1164" s="31">
        <v>100</v>
      </c>
    </row>
    <row r="1165" spans="1:12" x14ac:dyDescent="0.25">
      <c r="A1165" s="41"/>
      <c r="B1165" s="41"/>
      <c r="C1165" s="11">
        <v>2023</v>
      </c>
      <c r="D1165" s="12">
        <f t="shared" si="213"/>
        <v>385298.8</v>
      </c>
      <c r="E1165" s="12">
        <f t="shared" si="212"/>
        <v>0</v>
      </c>
      <c r="F1165" s="12">
        <f t="shared" si="212"/>
        <v>176017.8</v>
      </c>
      <c r="G1165" s="12">
        <f t="shared" si="212"/>
        <v>209281</v>
      </c>
      <c r="H1165" s="12">
        <f t="shared" si="212"/>
        <v>0</v>
      </c>
      <c r="I1165" s="58"/>
      <c r="J1165" s="31">
        <v>45</v>
      </c>
      <c r="K1165" s="31">
        <v>45</v>
      </c>
      <c r="L1165" s="31">
        <v>100</v>
      </c>
    </row>
    <row r="1166" spans="1:12" x14ac:dyDescent="0.25">
      <c r="A1166" s="43" t="s">
        <v>256</v>
      </c>
      <c r="B1166" s="43" t="s">
        <v>257</v>
      </c>
      <c r="C1166" s="13" t="s">
        <v>18</v>
      </c>
      <c r="D1166" s="14">
        <f>SUM(E1166:H1166)</f>
        <v>235</v>
      </c>
      <c r="E1166" s="14">
        <f>SUM(E1167:E1174)</f>
        <v>0</v>
      </c>
      <c r="F1166" s="14">
        <f>SUM(F1167:F1174)</f>
        <v>0</v>
      </c>
      <c r="G1166" s="14">
        <f>SUM(G1167:G1174)</f>
        <v>235</v>
      </c>
      <c r="H1166" s="14">
        <f>SUM(H1167:H1188)</f>
        <v>0</v>
      </c>
      <c r="I1166" s="46" t="s">
        <v>213</v>
      </c>
      <c r="J1166" s="46" t="s">
        <v>213</v>
      </c>
      <c r="K1166" s="46" t="s">
        <v>213</v>
      </c>
      <c r="L1166" s="46" t="s">
        <v>213</v>
      </c>
    </row>
    <row r="1167" spans="1:12" x14ac:dyDescent="0.25">
      <c r="A1167" s="44"/>
      <c r="B1167" s="44"/>
      <c r="C1167" s="13">
        <v>2014</v>
      </c>
      <c r="D1167" s="14">
        <f t="shared" ref="D1167:D1175" si="214">SUM(E1167:H1167)</f>
        <v>235</v>
      </c>
      <c r="E1167" s="17">
        <v>0</v>
      </c>
      <c r="F1167" s="17">
        <v>0</v>
      </c>
      <c r="G1167" s="17">
        <v>235</v>
      </c>
      <c r="H1167" s="17">
        <v>0</v>
      </c>
      <c r="I1167" s="47"/>
      <c r="J1167" s="47"/>
      <c r="K1167" s="47"/>
      <c r="L1167" s="47"/>
    </row>
    <row r="1168" spans="1:12" x14ac:dyDescent="0.25">
      <c r="A1168" s="44"/>
      <c r="B1168" s="44"/>
      <c r="C1168" s="13">
        <v>2015</v>
      </c>
      <c r="D1168" s="14">
        <f t="shared" si="214"/>
        <v>0</v>
      </c>
      <c r="E1168" s="17">
        <v>0</v>
      </c>
      <c r="F1168" s="17">
        <v>0</v>
      </c>
      <c r="G1168" s="17">
        <v>0</v>
      </c>
      <c r="H1168" s="17">
        <v>0</v>
      </c>
      <c r="I1168" s="47"/>
      <c r="J1168" s="47"/>
      <c r="K1168" s="47"/>
      <c r="L1168" s="47"/>
    </row>
    <row r="1169" spans="1:12" x14ac:dyDescent="0.25">
      <c r="A1169" s="44"/>
      <c r="B1169" s="44"/>
      <c r="C1169" s="13">
        <v>2016</v>
      </c>
      <c r="D1169" s="14">
        <f t="shared" si="214"/>
        <v>0</v>
      </c>
      <c r="E1169" s="17">
        <v>0</v>
      </c>
      <c r="F1169" s="17">
        <v>0</v>
      </c>
      <c r="G1169" s="17">
        <v>0</v>
      </c>
      <c r="H1169" s="17">
        <v>0</v>
      </c>
      <c r="I1169" s="47"/>
      <c r="J1169" s="47"/>
      <c r="K1169" s="47"/>
      <c r="L1169" s="47"/>
    </row>
    <row r="1170" spans="1:12" x14ac:dyDescent="0.25">
      <c r="A1170" s="44"/>
      <c r="B1170" s="44"/>
      <c r="C1170" s="13">
        <v>2017</v>
      </c>
      <c r="D1170" s="14">
        <f t="shared" si="214"/>
        <v>0</v>
      </c>
      <c r="E1170" s="17">
        <v>0</v>
      </c>
      <c r="F1170" s="17">
        <v>0</v>
      </c>
      <c r="G1170" s="17">
        <v>0</v>
      </c>
      <c r="H1170" s="17">
        <v>0</v>
      </c>
      <c r="I1170" s="47"/>
      <c r="J1170" s="47"/>
      <c r="K1170" s="47"/>
      <c r="L1170" s="47"/>
    </row>
    <row r="1171" spans="1:12" x14ac:dyDescent="0.25">
      <c r="A1171" s="44"/>
      <c r="B1171" s="44"/>
      <c r="C1171" s="13">
        <v>2018</v>
      </c>
      <c r="D1171" s="14">
        <f t="shared" si="214"/>
        <v>0</v>
      </c>
      <c r="E1171" s="17">
        <v>0</v>
      </c>
      <c r="F1171" s="17">
        <v>0</v>
      </c>
      <c r="G1171" s="17">
        <v>0</v>
      </c>
      <c r="H1171" s="17">
        <v>0</v>
      </c>
      <c r="I1171" s="47"/>
      <c r="J1171" s="47"/>
      <c r="K1171" s="47"/>
      <c r="L1171" s="47"/>
    </row>
    <row r="1172" spans="1:12" x14ac:dyDescent="0.25">
      <c r="A1172" s="44"/>
      <c r="B1172" s="44"/>
      <c r="C1172" s="13">
        <v>2019</v>
      </c>
      <c r="D1172" s="14">
        <f t="shared" si="214"/>
        <v>0</v>
      </c>
      <c r="E1172" s="17">
        <v>0</v>
      </c>
      <c r="F1172" s="17">
        <v>0</v>
      </c>
      <c r="G1172" s="17">
        <v>0</v>
      </c>
      <c r="H1172" s="17">
        <v>0</v>
      </c>
      <c r="I1172" s="47"/>
      <c r="J1172" s="47"/>
      <c r="K1172" s="47"/>
      <c r="L1172" s="47"/>
    </row>
    <row r="1173" spans="1:12" x14ac:dyDescent="0.25">
      <c r="A1173" s="44"/>
      <c r="B1173" s="44"/>
      <c r="C1173" s="13">
        <v>2020</v>
      </c>
      <c r="D1173" s="14">
        <f t="shared" si="214"/>
        <v>0</v>
      </c>
      <c r="E1173" s="17">
        <v>0</v>
      </c>
      <c r="F1173" s="17">
        <v>0</v>
      </c>
      <c r="G1173" s="26">
        <v>0</v>
      </c>
      <c r="H1173" s="17">
        <v>0</v>
      </c>
      <c r="I1173" s="47"/>
      <c r="J1173" s="47"/>
      <c r="K1173" s="47"/>
      <c r="L1173" s="47"/>
    </row>
    <row r="1174" spans="1:12" x14ac:dyDescent="0.25">
      <c r="A1174" s="44"/>
      <c r="B1174" s="44"/>
      <c r="C1174" s="13">
        <v>2021</v>
      </c>
      <c r="D1174" s="14">
        <f t="shared" si="214"/>
        <v>0</v>
      </c>
      <c r="E1174" s="17">
        <v>0</v>
      </c>
      <c r="F1174" s="17">
        <v>0</v>
      </c>
      <c r="G1174" s="17">
        <v>0</v>
      </c>
      <c r="H1174" s="17">
        <v>0</v>
      </c>
      <c r="I1174" s="47"/>
      <c r="J1174" s="47"/>
      <c r="K1174" s="47"/>
      <c r="L1174" s="47"/>
    </row>
    <row r="1175" spans="1:12" x14ac:dyDescent="0.25">
      <c r="A1175" s="44"/>
      <c r="B1175" s="44"/>
      <c r="C1175" s="13">
        <v>2022</v>
      </c>
      <c r="D1175" s="14">
        <f t="shared" si="214"/>
        <v>0</v>
      </c>
      <c r="E1175" s="17">
        <v>0</v>
      </c>
      <c r="F1175" s="17">
        <v>0</v>
      </c>
      <c r="G1175" s="17">
        <v>0</v>
      </c>
      <c r="H1175" s="17">
        <v>0</v>
      </c>
      <c r="I1175" s="47"/>
      <c r="J1175" s="47"/>
      <c r="K1175" s="47"/>
      <c r="L1175" s="47"/>
    </row>
    <row r="1176" spans="1:12" x14ac:dyDescent="0.25">
      <c r="A1176" s="45"/>
      <c r="B1176" s="45"/>
      <c r="C1176" s="13">
        <v>2023</v>
      </c>
      <c r="D1176" s="14"/>
      <c r="E1176" s="17"/>
      <c r="F1176" s="17"/>
      <c r="G1176" s="17"/>
      <c r="H1176" s="17"/>
      <c r="I1176" s="48"/>
      <c r="J1176" s="48"/>
      <c r="K1176" s="48"/>
      <c r="L1176" s="48"/>
    </row>
    <row r="1177" spans="1:12" x14ac:dyDescent="0.25">
      <c r="A1177" s="43" t="s">
        <v>258</v>
      </c>
      <c r="B1177" s="43" t="s">
        <v>259</v>
      </c>
      <c r="C1177" s="13" t="s">
        <v>18</v>
      </c>
      <c r="D1177" s="14">
        <f>SUM(E1177:H1177)</f>
        <v>130</v>
      </c>
      <c r="E1177" s="14">
        <f>SUM(E1178:E1185)</f>
        <v>0</v>
      </c>
      <c r="F1177" s="14">
        <f>SUM(F1178:F1185)</f>
        <v>0</v>
      </c>
      <c r="G1177" s="14">
        <f>SUM(G1178:G1185)</f>
        <v>130</v>
      </c>
      <c r="H1177" s="14">
        <f>SUM(H1178:H1199)</f>
        <v>0</v>
      </c>
      <c r="I1177" s="46" t="s">
        <v>30</v>
      </c>
      <c r="J1177" s="46" t="s">
        <v>30</v>
      </c>
      <c r="K1177" s="46" t="s">
        <v>30</v>
      </c>
      <c r="L1177" s="46" t="s">
        <v>30</v>
      </c>
    </row>
    <row r="1178" spans="1:12" x14ac:dyDescent="0.25">
      <c r="A1178" s="44"/>
      <c r="B1178" s="44"/>
      <c r="C1178" s="13">
        <v>2014</v>
      </c>
      <c r="D1178" s="14">
        <f t="shared" ref="D1178:D1186" si="215">SUM(E1178:H1178)</f>
        <v>130</v>
      </c>
      <c r="E1178" s="17">
        <v>0</v>
      </c>
      <c r="F1178" s="17">
        <v>0</v>
      </c>
      <c r="G1178" s="17">
        <v>130</v>
      </c>
      <c r="H1178" s="17">
        <v>0</v>
      </c>
      <c r="I1178" s="47"/>
      <c r="J1178" s="47"/>
      <c r="K1178" s="47"/>
      <c r="L1178" s="47"/>
    </row>
    <row r="1179" spans="1:12" x14ac:dyDescent="0.25">
      <c r="A1179" s="44"/>
      <c r="B1179" s="44"/>
      <c r="C1179" s="13">
        <v>2015</v>
      </c>
      <c r="D1179" s="14">
        <f t="shared" si="215"/>
        <v>0</v>
      </c>
      <c r="E1179" s="17">
        <v>0</v>
      </c>
      <c r="F1179" s="17">
        <v>0</v>
      </c>
      <c r="G1179" s="17">
        <v>0</v>
      </c>
      <c r="H1179" s="17">
        <v>0</v>
      </c>
      <c r="I1179" s="47"/>
      <c r="J1179" s="47"/>
      <c r="K1179" s="47"/>
      <c r="L1179" s="47"/>
    </row>
    <row r="1180" spans="1:12" x14ac:dyDescent="0.25">
      <c r="A1180" s="44"/>
      <c r="B1180" s="44"/>
      <c r="C1180" s="13">
        <v>2016</v>
      </c>
      <c r="D1180" s="14">
        <f t="shared" si="215"/>
        <v>0</v>
      </c>
      <c r="E1180" s="17">
        <v>0</v>
      </c>
      <c r="F1180" s="17">
        <v>0</v>
      </c>
      <c r="G1180" s="17">
        <v>0</v>
      </c>
      <c r="H1180" s="17">
        <v>0</v>
      </c>
      <c r="I1180" s="47"/>
      <c r="J1180" s="47"/>
      <c r="K1180" s="47"/>
      <c r="L1180" s="47"/>
    </row>
    <row r="1181" spans="1:12" x14ac:dyDescent="0.25">
      <c r="A1181" s="44"/>
      <c r="B1181" s="44"/>
      <c r="C1181" s="13">
        <v>2017</v>
      </c>
      <c r="D1181" s="14">
        <f t="shared" si="215"/>
        <v>0</v>
      </c>
      <c r="E1181" s="17">
        <v>0</v>
      </c>
      <c r="F1181" s="17">
        <v>0</v>
      </c>
      <c r="G1181" s="17">
        <v>0</v>
      </c>
      <c r="H1181" s="17">
        <v>0</v>
      </c>
      <c r="I1181" s="47"/>
      <c r="J1181" s="47"/>
      <c r="K1181" s="47"/>
      <c r="L1181" s="47"/>
    </row>
    <row r="1182" spans="1:12" x14ac:dyDescent="0.25">
      <c r="A1182" s="44"/>
      <c r="B1182" s="44"/>
      <c r="C1182" s="13">
        <v>2018</v>
      </c>
      <c r="D1182" s="14">
        <f t="shared" si="215"/>
        <v>0</v>
      </c>
      <c r="E1182" s="17">
        <v>0</v>
      </c>
      <c r="F1182" s="17">
        <v>0</v>
      </c>
      <c r="G1182" s="17">
        <v>0</v>
      </c>
      <c r="H1182" s="17">
        <v>0</v>
      </c>
      <c r="I1182" s="47"/>
      <c r="J1182" s="47"/>
      <c r="K1182" s="47"/>
      <c r="L1182" s="47"/>
    </row>
    <row r="1183" spans="1:12" x14ac:dyDescent="0.25">
      <c r="A1183" s="44"/>
      <c r="B1183" s="44"/>
      <c r="C1183" s="13">
        <v>2019</v>
      </c>
      <c r="D1183" s="14">
        <f t="shared" si="215"/>
        <v>0</v>
      </c>
      <c r="E1183" s="17">
        <v>0</v>
      </c>
      <c r="F1183" s="17">
        <v>0</v>
      </c>
      <c r="G1183" s="17">
        <v>0</v>
      </c>
      <c r="H1183" s="17">
        <v>0</v>
      </c>
      <c r="I1183" s="47"/>
      <c r="J1183" s="47"/>
      <c r="K1183" s="47"/>
      <c r="L1183" s="47"/>
    </row>
    <row r="1184" spans="1:12" x14ac:dyDescent="0.25">
      <c r="A1184" s="44"/>
      <c r="B1184" s="44"/>
      <c r="C1184" s="13">
        <v>2020</v>
      </c>
      <c r="D1184" s="14">
        <f t="shared" si="215"/>
        <v>0</v>
      </c>
      <c r="E1184" s="17">
        <v>0</v>
      </c>
      <c r="F1184" s="17">
        <v>0</v>
      </c>
      <c r="G1184" s="26">
        <v>0</v>
      </c>
      <c r="H1184" s="17">
        <v>0</v>
      </c>
      <c r="I1184" s="47"/>
      <c r="J1184" s="47"/>
      <c r="K1184" s="47"/>
      <c r="L1184" s="47"/>
    </row>
    <row r="1185" spans="1:12" x14ac:dyDescent="0.25">
      <c r="A1185" s="44"/>
      <c r="B1185" s="44"/>
      <c r="C1185" s="13">
        <v>2021</v>
      </c>
      <c r="D1185" s="14">
        <f t="shared" si="215"/>
        <v>0</v>
      </c>
      <c r="E1185" s="17">
        <v>0</v>
      </c>
      <c r="F1185" s="17">
        <v>0</v>
      </c>
      <c r="G1185" s="17">
        <v>0</v>
      </c>
      <c r="H1185" s="17">
        <v>0</v>
      </c>
      <c r="I1185" s="47"/>
      <c r="J1185" s="47"/>
      <c r="K1185" s="47"/>
      <c r="L1185" s="47"/>
    </row>
    <row r="1186" spans="1:12" x14ac:dyDescent="0.25">
      <c r="A1186" s="44"/>
      <c r="B1186" s="44"/>
      <c r="C1186" s="13">
        <v>2022</v>
      </c>
      <c r="D1186" s="14">
        <f t="shared" si="215"/>
        <v>0</v>
      </c>
      <c r="E1186" s="17">
        <v>0</v>
      </c>
      <c r="F1186" s="17">
        <v>0</v>
      </c>
      <c r="G1186" s="17">
        <v>0</v>
      </c>
      <c r="H1186" s="17">
        <v>0</v>
      </c>
      <c r="I1186" s="47"/>
      <c r="J1186" s="47"/>
      <c r="K1186" s="47"/>
      <c r="L1186" s="47"/>
    </row>
    <row r="1187" spans="1:12" x14ac:dyDescent="0.25">
      <c r="A1187" s="45"/>
      <c r="B1187" s="45"/>
      <c r="C1187" s="13">
        <v>2023</v>
      </c>
      <c r="D1187" s="14"/>
      <c r="E1187" s="17"/>
      <c r="F1187" s="17"/>
      <c r="G1187" s="17"/>
      <c r="H1187" s="17"/>
      <c r="I1187" s="48"/>
      <c r="J1187" s="48"/>
      <c r="K1187" s="48"/>
      <c r="L1187" s="48"/>
    </row>
    <row r="1188" spans="1:12" x14ac:dyDescent="0.25">
      <c r="A1188" s="43" t="s">
        <v>260</v>
      </c>
      <c r="B1188" s="43" t="s">
        <v>261</v>
      </c>
      <c r="C1188" s="13" t="s">
        <v>18</v>
      </c>
      <c r="D1188" s="14">
        <f>SUM(E1188:H1188)</f>
        <v>51.9</v>
      </c>
      <c r="E1188" s="14">
        <f>SUM(E1189:E1196)</f>
        <v>0</v>
      </c>
      <c r="F1188" s="14">
        <f>SUM(F1189:F1196)</f>
        <v>0</v>
      </c>
      <c r="G1188" s="14">
        <f>SUM(G1189:G1196)</f>
        <v>51.9</v>
      </c>
      <c r="H1188" s="14">
        <f>SUM(H1189:H1199)</f>
        <v>0</v>
      </c>
      <c r="I1188" s="46" t="s">
        <v>243</v>
      </c>
      <c r="J1188" s="46" t="s">
        <v>243</v>
      </c>
      <c r="K1188" s="46" t="s">
        <v>243</v>
      </c>
      <c r="L1188" s="46" t="s">
        <v>243</v>
      </c>
    </row>
    <row r="1189" spans="1:12" x14ac:dyDescent="0.25">
      <c r="A1189" s="44"/>
      <c r="B1189" s="44"/>
      <c r="C1189" s="13">
        <v>2014</v>
      </c>
      <c r="D1189" s="14">
        <f t="shared" ref="D1189:D1197" si="216">SUM(E1189:H1189)</f>
        <v>0</v>
      </c>
      <c r="E1189" s="17">
        <v>0</v>
      </c>
      <c r="F1189" s="17">
        <v>0</v>
      </c>
      <c r="G1189" s="17">
        <v>0</v>
      </c>
      <c r="H1189" s="17">
        <v>0</v>
      </c>
      <c r="I1189" s="47"/>
      <c r="J1189" s="47"/>
      <c r="K1189" s="47"/>
      <c r="L1189" s="47"/>
    </row>
    <row r="1190" spans="1:12" x14ac:dyDescent="0.25">
      <c r="A1190" s="44"/>
      <c r="B1190" s="44"/>
      <c r="C1190" s="13">
        <v>2015</v>
      </c>
      <c r="D1190" s="14">
        <f t="shared" si="216"/>
        <v>51.9</v>
      </c>
      <c r="E1190" s="17">
        <v>0</v>
      </c>
      <c r="F1190" s="17">
        <v>0</v>
      </c>
      <c r="G1190" s="17">
        <v>51.9</v>
      </c>
      <c r="H1190" s="17">
        <v>0</v>
      </c>
      <c r="I1190" s="47"/>
      <c r="J1190" s="47"/>
      <c r="K1190" s="47"/>
      <c r="L1190" s="47"/>
    </row>
    <row r="1191" spans="1:12" x14ac:dyDescent="0.25">
      <c r="A1191" s="44"/>
      <c r="B1191" s="44"/>
      <c r="C1191" s="13">
        <v>2016</v>
      </c>
      <c r="D1191" s="14">
        <f t="shared" si="216"/>
        <v>0</v>
      </c>
      <c r="E1191" s="17">
        <v>0</v>
      </c>
      <c r="F1191" s="17">
        <v>0</v>
      </c>
      <c r="G1191" s="17">
        <v>0</v>
      </c>
      <c r="H1191" s="17">
        <v>0</v>
      </c>
      <c r="I1191" s="47"/>
      <c r="J1191" s="47"/>
      <c r="K1191" s="47"/>
      <c r="L1191" s="47"/>
    </row>
    <row r="1192" spans="1:12" x14ac:dyDescent="0.25">
      <c r="A1192" s="44"/>
      <c r="B1192" s="44"/>
      <c r="C1192" s="13">
        <v>2017</v>
      </c>
      <c r="D1192" s="14">
        <f t="shared" si="216"/>
        <v>0</v>
      </c>
      <c r="E1192" s="17">
        <v>0</v>
      </c>
      <c r="F1192" s="17">
        <v>0</v>
      </c>
      <c r="G1192" s="17">
        <v>0</v>
      </c>
      <c r="H1192" s="17">
        <v>0</v>
      </c>
      <c r="I1192" s="47"/>
      <c r="J1192" s="47"/>
      <c r="K1192" s="47"/>
      <c r="L1192" s="47"/>
    </row>
    <row r="1193" spans="1:12" x14ac:dyDescent="0.25">
      <c r="A1193" s="44"/>
      <c r="B1193" s="44"/>
      <c r="C1193" s="13">
        <v>2018</v>
      </c>
      <c r="D1193" s="14">
        <f t="shared" si="216"/>
        <v>0</v>
      </c>
      <c r="E1193" s="17">
        <v>0</v>
      </c>
      <c r="F1193" s="17">
        <v>0</v>
      </c>
      <c r="G1193" s="17">
        <v>0</v>
      </c>
      <c r="H1193" s="17">
        <v>0</v>
      </c>
      <c r="I1193" s="47"/>
      <c r="J1193" s="47"/>
      <c r="K1193" s="47"/>
      <c r="L1193" s="47"/>
    </row>
    <row r="1194" spans="1:12" x14ac:dyDescent="0.25">
      <c r="A1194" s="44"/>
      <c r="B1194" s="44"/>
      <c r="C1194" s="13">
        <v>2019</v>
      </c>
      <c r="D1194" s="14">
        <f t="shared" si="216"/>
        <v>0</v>
      </c>
      <c r="E1194" s="17">
        <v>0</v>
      </c>
      <c r="F1194" s="17">
        <v>0</v>
      </c>
      <c r="G1194" s="17">
        <v>0</v>
      </c>
      <c r="H1194" s="17">
        <v>0</v>
      </c>
      <c r="I1194" s="47"/>
      <c r="J1194" s="47"/>
      <c r="K1194" s="47"/>
      <c r="L1194" s="47"/>
    </row>
    <row r="1195" spans="1:12" x14ac:dyDescent="0.25">
      <c r="A1195" s="44"/>
      <c r="B1195" s="44"/>
      <c r="C1195" s="13">
        <v>2020</v>
      </c>
      <c r="D1195" s="14">
        <f t="shared" si="216"/>
        <v>0</v>
      </c>
      <c r="E1195" s="17">
        <v>0</v>
      </c>
      <c r="F1195" s="17">
        <v>0</v>
      </c>
      <c r="G1195" s="26">
        <v>0</v>
      </c>
      <c r="H1195" s="17">
        <v>0</v>
      </c>
      <c r="I1195" s="47"/>
      <c r="J1195" s="47"/>
      <c r="K1195" s="47"/>
      <c r="L1195" s="47"/>
    </row>
    <row r="1196" spans="1:12" x14ac:dyDescent="0.25">
      <c r="A1196" s="44"/>
      <c r="B1196" s="44"/>
      <c r="C1196" s="13">
        <v>2021</v>
      </c>
      <c r="D1196" s="14">
        <f t="shared" si="216"/>
        <v>0</v>
      </c>
      <c r="E1196" s="17">
        <v>0</v>
      </c>
      <c r="F1196" s="17">
        <v>0</v>
      </c>
      <c r="G1196" s="17">
        <v>0</v>
      </c>
      <c r="H1196" s="17">
        <v>0</v>
      </c>
      <c r="I1196" s="47"/>
      <c r="J1196" s="47"/>
      <c r="K1196" s="47"/>
      <c r="L1196" s="47"/>
    </row>
    <row r="1197" spans="1:12" x14ac:dyDescent="0.25">
      <c r="A1197" s="44"/>
      <c r="B1197" s="44"/>
      <c r="C1197" s="13">
        <v>2022</v>
      </c>
      <c r="D1197" s="14">
        <f t="shared" si="216"/>
        <v>0</v>
      </c>
      <c r="E1197" s="17">
        <v>0</v>
      </c>
      <c r="F1197" s="17">
        <v>0</v>
      </c>
      <c r="G1197" s="17">
        <v>0</v>
      </c>
      <c r="H1197" s="17">
        <v>0</v>
      </c>
      <c r="I1197" s="47"/>
      <c r="J1197" s="47"/>
      <c r="K1197" s="47"/>
      <c r="L1197" s="47"/>
    </row>
    <row r="1198" spans="1:12" x14ac:dyDescent="0.25">
      <c r="A1198" s="45"/>
      <c r="B1198" s="45"/>
      <c r="C1198" s="13">
        <v>2023</v>
      </c>
      <c r="D1198" s="14"/>
      <c r="E1198" s="17"/>
      <c r="F1198" s="17"/>
      <c r="G1198" s="17"/>
      <c r="H1198" s="17"/>
      <c r="I1198" s="48"/>
      <c r="J1198" s="48"/>
      <c r="K1198" s="48"/>
      <c r="L1198" s="48"/>
    </row>
    <row r="1199" spans="1:12" x14ac:dyDescent="0.25">
      <c r="A1199" s="43" t="s">
        <v>262</v>
      </c>
      <c r="B1199" s="43" t="s">
        <v>263</v>
      </c>
      <c r="C1199" s="13" t="s">
        <v>18</v>
      </c>
      <c r="D1199" s="14">
        <f>SUM(E1199:H1199)</f>
        <v>310582.60000000003</v>
      </c>
      <c r="E1199" s="14">
        <f>SUM(E1200:E1207)</f>
        <v>0</v>
      </c>
      <c r="F1199" s="14">
        <f>SUM(F1200:F1207)</f>
        <v>2392.4</v>
      </c>
      <c r="G1199" s="14">
        <f>SUM(G1200:G1207)</f>
        <v>308190.2</v>
      </c>
      <c r="H1199" s="14">
        <f>SUM(H1200:H1207)</f>
        <v>0</v>
      </c>
      <c r="I1199" s="46" t="s">
        <v>165</v>
      </c>
      <c r="J1199" s="46" t="s">
        <v>165</v>
      </c>
      <c r="K1199" s="46" t="s">
        <v>165</v>
      </c>
      <c r="L1199" s="46" t="s">
        <v>165</v>
      </c>
    </row>
    <row r="1200" spans="1:12" x14ac:dyDescent="0.25">
      <c r="A1200" s="44"/>
      <c r="B1200" s="44"/>
      <c r="C1200" s="13">
        <v>2014</v>
      </c>
      <c r="D1200" s="14">
        <f t="shared" ref="D1200:D1209" si="217">SUM(E1200:H1200)</f>
        <v>0</v>
      </c>
      <c r="E1200" s="17">
        <v>0</v>
      </c>
      <c r="F1200" s="17">
        <v>0</v>
      </c>
      <c r="G1200" s="17">
        <v>0</v>
      </c>
      <c r="H1200" s="17">
        <v>0</v>
      </c>
      <c r="I1200" s="47"/>
      <c r="J1200" s="47"/>
      <c r="K1200" s="47"/>
      <c r="L1200" s="47"/>
    </row>
    <row r="1201" spans="1:12" x14ac:dyDescent="0.25">
      <c r="A1201" s="44"/>
      <c r="B1201" s="44"/>
      <c r="C1201" s="13">
        <v>2015</v>
      </c>
      <c r="D1201" s="14">
        <f t="shared" si="217"/>
        <v>0</v>
      </c>
      <c r="E1201" s="17">
        <v>0</v>
      </c>
      <c r="F1201" s="17">
        <v>0</v>
      </c>
      <c r="G1201" s="17">
        <v>0</v>
      </c>
      <c r="H1201" s="17">
        <v>0</v>
      </c>
      <c r="I1201" s="47"/>
      <c r="J1201" s="47"/>
      <c r="K1201" s="47"/>
      <c r="L1201" s="47"/>
    </row>
    <row r="1202" spans="1:12" x14ac:dyDescent="0.25">
      <c r="A1202" s="44"/>
      <c r="B1202" s="44"/>
      <c r="C1202" s="13">
        <v>2016</v>
      </c>
      <c r="D1202" s="14">
        <f t="shared" si="217"/>
        <v>0</v>
      </c>
      <c r="E1202" s="17">
        <v>0</v>
      </c>
      <c r="F1202" s="17">
        <v>0</v>
      </c>
      <c r="G1202" s="17">
        <v>0</v>
      </c>
      <c r="H1202" s="17">
        <v>0</v>
      </c>
      <c r="I1202" s="47"/>
      <c r="J1202" s="47"/>
      <c r="K1202" s="47"/>
      <c r="L1202" s="47"/>
    </row>
    <row r="1203" spans="1:12" x14ac:dyDescent="0.25">
      <c r="A1203" s="44"/>
      <c r="B1203" s="44"/>
      <c r="C1203" s="13">
        <v>2017</v>
      </c>
      <c r="D1203" s="14">
        <f t="shared" si="217"/>
        <v>0</v>
      </c>
      <c r="E1203" s="17">
        <v>0</v>
      </c>
      <c r="F1203" s="17">
        <v>0</v>
      </c>
      <c r="G1203" s="17">
        <v>0</v>
      </c>
      <c r="H1203" s="17">
        <v>0</v>
      </c>
      <c r="I1203" s="47"/>
      <c r="J1203" s="47"/>
      <c r="K1203" s="47"/>
      <c r="L1203" s="47"/>
    </row>
    <row r="1204" spans="1:12" x14ac:dyDescent="0.25">
      <c r="A1204" s="44"/>
      <c r="B1204" s="44"/>
      <c r="C1204" s="13">
        <v>2018</v>
      </c>
      <c r="D1204" s="14">
        <f t="shared" si="217"/>
        <v>420.2</v>
      </c>
      <c r="E1204" s="17">
        <v>0</v>
      </c>
      <c r="F1204" s="17">
        <v>0</v>
      </c>
      <c r="G1204" s="17">
        <v>420.2</v>
      </c>
      <c r="H1204" s="17">
        <v>0</v>
      </c>
      <c r="I1204" s="47"/>
      <c r="J1204" s="47"/>
      <c r="K1204" s="47"/>
      <c r="L1204" s="47"/>
    </row>
    <row r="1205" spans="1:12" x14ac:dyDescent="0.25">
      <c r="A1205" s="44"/>
      <c r="B1205" s="44"/>
      <c r="C1205" s="13">
        <v>2019</v>
      </c>
      <c r="D1205" s="14">
        <f t="shared" si="217"/>
        <v>118820.1</v>
      </c>
      <c r="E1205" s="17">
        <v>0</v>
      </c>
      <c r="F1205" s="17">
        <v>0</v>
      </c>
      <c r="G1205" s="17">
        <v>118820.1</v>
      </c>
      <c r="H1205" s="17">
        <v>0</v>
      </c>
      <c r="I1205" s="47"/>
      <c r="J1205" s="47"/>
      <c r="K1205" s="47"/>
      <c r="L1205" s="47"/>
    </row>
    <row r="1206" spans="1:12" x14ac:dyDescent="0.25">
      <c r="A1206" s="44"/>
      <c r="B1206" s="44"/>
      <c r="C1206" s="13">
        <v>2020</v>
      </c>
      <c r="D1206" s="14">
        <f t="shared" si="217"/>
        <v>96932.3</v>
      </c>
      <c r="E1206" s="17">
        <v>0</v>
      </c>
      <c r="F1206" s="17">
        <v>0</v>
      </c>
      <c r="G1206" s="26">
        <v>96932.3</v>
      </c>
      <c r="H1206" s="17">
        <v>0</v>
      </c>
      <c r="I1206" s="47"/>
      <c r="J1206" s="47"/>
      <c r="K1206" s="47"/>
      <c r="L1206" s="47"/>
    </row>
    <row r="1207" spans="1:12" x14ac:dyDescent="0.25">
      <c r="A1207" s="44"/>
      <c r="B1207" s="44"/>
      <c r="C1207" s="13">
        <v>2021</v>
      </c>
      <c r="D1207" s="14">
        <f t="shared" si="217"/>
        <v>94410</v>
      </c>
      <c r="E1207" s="17">
        <v>0</v>
      </c>
      <c r="F1207" s="17">
        <v>2392.4</v>
      </c>
      <c r="G1207" s="17">
        <v>92017.600000000006</v>
      </c>
      <c r="H1207" s="17">
        <v>0</v>
      </c>
      <c r="I1207" s="47"/>
      <c r="J1207" s="47"/>
      <c r="K1207" s="47"/>
      <c r="L1207" s="47"/>
    </row>
    <row r="1208" spans="1:12" x14ac:dyDescent="0.25">
      <c r="A1208" s="44"/>
      <c r="B1208" s="44"/>
      <c r="C1208" s="13">
        <v>2022</v>
      </c>
      <c r="D1208" s="17">
        <f t="shared" si="217"/>
        <v>82685.599999999991</v>
      </c>
      <c r="E1208" s="17">
        <v>0</v>
      </c>
      <c r="F1208" s="17">
        <v>3262.7</v>
      </c>
      <c r="G1208" s="17">
        <v>79422.899999999994</v>
      </c>
      <c r="H1208" s="17">
        <v>0</v>
      </c>
      <c r="I1208" s="47"/>
      <c r="J1208" s="47"/>
      <c r="K1208" s="47"/>
      <c r="L1208" s="47"/>
    </row>
    <row r="1209" spans="1:12" x14ac:dyDescent="0.25">
      <c r="A1209" s="45"/>
      <c r="B1209" s="45"/>
      <c r="C1209" s="13">
        <v>2023</v>
      </c>
      <c r="D1209" s="17">
        <f t="shared" si="217"/>
        <v>385298.8</v>
      </c>
      <c r="E1209" s="17"/>
      <c r="F1209" s="17">
        <v>176017.8</v>
      </c>
      <c r="G1209" s="17">
        <v>209281</v>
      </c>
      <c r="H1209" s="17"/>
      <c r="I1209" s="48"/>
      <c r="J1209" s="48"/>
      <c r="K1209" s="48"/>
      <c r="L1209" s="48"/>
    </row>
    <row r="1210" spans="1:12" ht="15" customHeight="1" x14ac:dyDescent="0.25">
      <c r="A1210" s="39" t="s">
        <v>264</v>
      </c>
      <c r="B1210" s="39" t="s">
        <v>381</v>
      </c>
      <c r="C1210" s="11" t="s">
        <v>18</v>
      </c>
      <c r="D1210" s="12">
        <f>SUM(D1211:D1218)</f>
        <v>5267.1</v>
      </c>
      <c r="E1210" s="12">
        <f>SUM(E1211:E1219)</f>
        <v>0</v>
      </c>
      <c r="F1210" s="12">
        <f t="shared" ref="F1210:H1210" si="218">SUM(F1211:F1219)</f>
        <v>0</v>
      </c>
      <c r="G1210" s="12">
        <f t="shared" si="218"/>
        <v>5267.1</v>
      </c>
      <c r="H1210" s="12">
        <f t="shared" si="218"/>
        <v>0</v>
      </c>
      <c r="I1210" s="30" t="s">
        <v>19</v>
      </c>
      <c r="J1210" s="30" t="s">
        <v>19</v>
      </c>
      <c r="K1210" s="30" t="s">
        <v>19</v>
      </c>
      <c r="L1210" s="30" t="s">
        <v>19</v>
      </c>
    </row>
    <row r="1211" spans="1:12" x14ac:dyDescent="0.25">
      <c r="A1211" s="40"/>
      <c r="B1211" s="40"/>
      <c r="C1211" s="11">
        <v>2014</v>
      </c>
      <c r="D1211" s="12">
        <f>SUM(E1211:H1211)</f>
        <v>3016</v>
      </c>
      <c r="E1211" s="12">
        <f t="shared" ref="E1211:H1220" si="219">E1222+E1233</f>
        <v>0</v>
      </c>
      <c r="F1211" s="12">
        <f t="shared" si="219"/>
        <v>0</v>
      </c>
      <c r="G1211" s="12">
        <f t="shared" si="219"/>
        <v>3016</v>
      </c>
      <c r="H1211" s="12">
        <f t="shared" si="219"/>
        <v>0</v>
      </c>
      <c r="I1211" s="56" t="s">
        <v>265</v>
      </c>
      <c r="J1211" s="31">
        <v>3</v>
      </c>
      <c r="K1211" s="31">
        <v>3</v>
      </c>
      <c r="L1211" s="31">
        <v>100</v>
      </c>
    </row>
    <row r="1212" spans="1:12" x14ac:dyDescent="0.25">
      <c r="A1212" s="40"/>
      <c r="B1212" s="40"/>
      <c r="C1212" s="11">
        <v>2015</v>
      </c>
      <c r="D1212" s="12">
        <f t="shared" ref="D1212:D1220" si="220">SUM(E1212:H1212)</f>
        <v>259</v>
      </c>
      <c r="E1212" s="12">
        <f t="shared" si="219"/>
        <v>0</v>
      </c>
      <c r="F1212" s="12">
        <f t="shared" si="219"/>
        <v>0</v>
      </c>
      <c r="G1212" s="12">
        <f t="shared" si="219"/>
        <v>259</v>
      </c>
      <c r="H1212" s="12">
        <f t="shared" si="219"/>
        <v>0</v>
      </c>
      <c r="I1212" s="57"/>
      <c r="J1212" s="31">
        <v>5</v>
      </c>
      <c r="K1212" s="31">
        <v>5</v>
      </c>
      <c r="L1212" s="31">
        <v>100</v>
      </c>
    </row>
    <row r="1213" spans="1:12" x14ac:dyDescent="0.25">
      <c r="A1213" s="40"/>
      <c r="B1213" s="40"/>
      <c r="C1213" s="11">
        <v>2016</v>
      </c>
      <c r="D1213" s="12">
        <f t="shared" si="220"/>
        <v>200</v>
      </c>
      <c r="E1213" s="12">
        <f t="shared" si="219"/>
        <v>0</v>
      </c>
      <c r="F1213" s="12">
        <f t="shared" si="219"/>
        <v>0</v>
      </c>
      <c r="G1213" s="12">
        <f t="shared" si="219"/>
        <v>200</v>
      </c>
      <c r="H1213" s="12">
        <f t="shared" si="219"/>
        <v>0</v>
      </c>
      <c r="I1213" s="57"/>
      <c r="J1213" s="31">
        <v>10</v>
      </c>
      <c r="K1213" s="31">
        <v>10</v>
      </c>
      <c r="L1213" s="31">
        <v>100</v>
      </c>
    </row>
    <row r="1214" spans="1:12" x14ac:dyDescent="0.25">
      <c r="A1214" s="40"/>
      <c r="B1214" s="40"/>
      <c r="C1214" s="11">
        <v>2017</v>
      </c>
      <c r="D1214" s="12">
        <f t="shared" si="220"/>
        <v>593.1</v>
      </c>
      <c r="E1214" s="12">
        <f t="shared" si="219"/>
        <v>0</v>
      </c>
      <c r="F1214" s="12">
        <f t="shared" si="219"/>
        <v>0</v>
      </c>
      <c r="G1214" s="12">
        <f t="shared" si="219"/>
        <v>593.1</v>
      </c>
      <c r="H1214" s="12">
        <f t="shared" si="219"/>
        <v>0</v>
      </c>
      <c r="I1214" s="57"/>
      <c r="J1214" s="31">
        <v>47</v>
      </c>
      <c r="K1214" s="31">
        <v>47</v>
      </c>
      <c r="L1214" s="31">
        <v>100</v>
      </c>
    </row>
    <row r="1215" spans="1:12" x14ac:dyDescent="0.25">
      <c r="A1215" s="40"/>
      <c r="B1215" s="40"/>
      <c r="C1215" s="11">
        <v>2018</v>
      </c>
      <c r="D1215" s="12">
        <f t="shared" si="220"/>
        <v>200</v>
      </c>
      <c r="E1215" s="12">
        <f t="shared" si="219"/>
        <v>0</v>
      </c>
      <c r="F1215" s="12">
        <f t="shared" si="219"/>
        <v>0</v>
      </c>
      <c r="G1215" s="12">
        <f t="shared" si="219"/>
        <v>200</v>
      </c>
      <c r="H1215" s="12">
        <f t="shared" si="219"/>
        <v>0</v>
      </c>
      <c r="I1215" s="57"/>
      <c r="J1215" s="31">
        <v>64</v>
      </c>
      <c r="K1215" s="31">
        <v>64</v>
      </c>
      <c r="L1215" s="31">
        <v>100</v>
      </c>
    </row>
    <row r="1216" spans="1:12" x14ac:dyDescent="0.25">
      <c r="A1216" s="40"/>
      <c r="B1216" s="40"/>
      <c r="C1216" s="11">
        <v>2019</v>
      </c>
      <c r="D1216" s="12">
        <f t="shared" si="220"/>
        <v>900</v>
      </c>
      <c r="E1216" s="12">
        <f t="shared" si="219"/>
        <v>0</v>
      </c>
      <c r="F1216" s="12">
        <f t="shared" si="219"/>
        <v>0</v>
      </c>
      <c r="G1216" s="12">
        <f t="shared" si="219"/>
        <v>900</v>
      </c>
      <c r="H1216" s="12">
        <f t="shared" si="219"/>
        <v>0</v>
      </c>
      <c r="I1216" s="57"/>
      <c r="J1216" s="31">
        <v>82</v>
      </c>
      <c r="K1216" s="31">
        <v>82</v>
      </c>
      <c r="L1216" s="31">
        <v>100</v>
      </c>
    </row>
    <row r="1217" spans="1:12" x14ac:dyDescent="0.25">
      <c r="A1217" s="40"/>
      <c r="B1217" s="40"/>
      <c r="C1217" s="11">
        <v>2020</v>
      </c>
      <c r="D1217" s="12">
        <f t="shared" si="220"/>
        <v>0</v>
      </c>
      <c r="E1217" s="12">
        <f t="shared" si="219"/>
        <v>0</v>
      </c>
      <c r="F1217" s="12">
        <f t="shared" si="219"/>
        <v>0</v>
      </c>
      <c r="G1217" s="12">
        <f t="shared" si="219"/>
        <v>0</v>
      </c>
      <c r="H1217" s="12">
        <f t="shared" si="219"/>
        <v>0</v>
      </c>
      <c r="I1217" s="57"/>
      <c r="J1217" s="31">
        <v>100</v>
      </c>
      <c r="K1217" s="31">
        <v>100</v>
      </c>
      <c r="L1217" s="31">
        <v>100</v>
      </c>
    </row>
    <row r="1218" spans="1:12" x14ac:dyDescent="0.25">
      <c r="A1218" s="40"/>
      <c r="B1218" s="40"/>
      <c r="C1218" s="11">
        <v>2021</v>
      </c>
      <c r="D1218" s="12">
        <f t="shared" si="220"/>
        <v>99</v>
      </c>
      <c r="E1218" s="12">
        <f t="shared" si="219"/>
        <v>0</v>
      </c>
      <c r="F1218" s="12">
        <f t="shared" si="219"/>
        <v>0</v>
      </c>
      <c r="G1218" s="12">
        <f t="shared" si="219"/>
        <v>99</v>
      </c>
      <c r="H1218" s="12">
        <f t="shared" si="219"/>
        <v>0</v>
      </c>
      <c r="I1218" s="57"/>
      <c r="J1218" s="31">
        <v>100</v>
      </c>
      <c r="K1218" s="31">
        <v>100</v>
      </c>
      <c r="L1218" s="31">
        <v>100</v>
      </c>
    </row>
    <row r="1219" spans="1:12" x14ac:dyDescent="0.25">
      <c r="A1219" s="40"/>
      <c r="B1219" s="40"/>
      <c r="C1219" s="11">
        <v>2022</v>
      </c>
      <c r="D1219" s="12">
        <f t="shared" si="220"/>
        <v>0</v>
      </c>
      <c r="E1219" s="12">
        <f t="shared" si="219"/>
        <v>0</v>
      </c>
      <c r="F1219" s="12">
        <f t="shared" si="219"/>
        <v>0</v>
      </c>
      <c r="G1219" s="12">
        <f t="shared" si="219"/>
        <v>0</v>
      </c>
      <c r="H1219" s="12">
        <f t="shared" si="219"/>
        <v>0</v>
      </c>
      <c r="I1219" s="57"/>
      <c r="J1219" s="31">
        <v>100</v>
      </c>
      <c r="K1219" s="31">
        <v>100</v>
      </c>
      <c r="L1219" s="31">
        <v>100</v>
      </c>
    </row>
    <row r="1220" spans="1:12" x14ac:dyDescent="0.25">
      <c r="A1220" s="41"/>
      <c r="B1220" s="41"/>
      <c r="C1220" s="11">
        <v>2023</v>
      </c>
      <c r="D1220" s="12">
        <f t="shared" si="220"/>
        <v>0</v>
      </c>
      <c r="E1220" s="12">
        <f t="shared" si="219"/>
        <v>0</v>
      </c>
      <c r="F1220" s="12">
        <f t="shared" si="219"/>
        <v>0</v>
      </c>
      <c r="G1220" s="12">
        <f t="shared" si="219"/>
        <v>0</v>
      </c>
      <c r="H1220" s="12">
        <f t="shared" si="219"/>
        <v>0</v>
      </c>
      <c r="I1220" s="58"/>
      <c r="J1220" s="31">
        <v>100</v>
      </c>
      <c r="K1220" s="31">
        <v>100</v>
      </c>
      <c r="L1220" s="31">
        <v>100</v>
      </c>
    </row>
    <row r="1221" spans="1:12" x14ac:dyDescent="0.25">
      <c r="A1221" s="43" t="s">
        <v>266</v>
      </c>
      <c r="B1221" s="43" t="s">
        <v>267</v>
      </c>
      <c r="C1221" s="13" t="s">
        <v>18</v>
      </c>
      <c r="D1221" s="14">
        <f>SUM(E1221:H1221)</f>
        <v>200</v>
      </c>
      <c r="E1221" s="14">
        <f>SUM(E1222:E1229)</f>
        <v>0</v>
      </c>
      <c r="F1221" s="14">
        <f>SUM(F1222:F1229)</f>
        <v>0</v>
      </c>
      <c r="G1221" s="14">
        <f>SUM(G1222:G1229)</f>
        <v>200</v>
      </c>
      <c r="H1221" s="14">
        <f>SUM(H1222:H1240)</f>
        <v>0</v>
      </c>
      <c r="I1221" s="46" t="s">
        <v>30</v>
      </c>
      <c r="J1221" s="46" t="s">
        <v>30</v>
      </c>
      <c r="K1221" s="46" t="s">
        <v>30</v>
      </c>
      <c r="L1221" s="46" t="s">
        <v>30</v>
      </c>
    </row>
    <row r="1222" spans="1:12" x14ac:dyDescent="0.25">
      <c r="A1222" s="44"/>
      <c r="B1222" s="44"/>
      <c r="C1222" s="13">
        <v>2014</v>
      </c>
      <c r="D1222" s="14">
        <f t="shared" ref="D1222:D1230" si="221">SUM(E1222:H1222)</f>
        <v>200</v>
      </c>
      <c r="E1222" s="17">
        <v>0</v>
      </c>
      <c r="F1222" s="17">
        <v>0</v>
      </c>
      <c r="G1222" s="17">
        <v>200</v>
      </c>
      <c r="H1222" s="17">
        <v>0</v>
      </c>
      <c r="I1222" s="47"/>
      <c r="J1222" s="47"/>
      <c r="K1222" s="47"/>
      <c r="L1222" s="47"/>
    </row>
    <row r="1223" spans="1:12" x14ac:dyDescent="0.25">
      <c r="A1223" s="44"/>
      <c r="B1223" s="44"/>
      <c r="C1223" s="13">
        <v>2015</v>
      </c>
      <c r="D1223" s="14">
        <f t="shared" si="221"/>
        <v>0</v>
      </c>
      <c r="E1223" s="17">
        <v>0</v>
      </c>
      <c r="F1223" s="17">
        <v>0</v>
      </c>
      <c r="G1223" s="17">
        <v>0</v>
      </c>
      <c r="H1223" s="17">
        <v>0</v>
      </c>
      <c r="I1223" s="47"/>
      <c r="J1223" s="47"/>
      <c r="K1223" s="47"/>
      <c r="L1223" s="47"/>
    </row>
    <row r="1224" spans="1:12" x14ac:dyDescent="0.25">
      <c r="A1224" s="44"/>
      <c r="B1224" s="44"/>
      <c r="C1224" s="13">
        <v>2016</v>
      </c>
      <c r="D1224" s="14">
        <f t="shared" si="221"/>
        <v>0</v>
      </c>
      <c r="E1224" s="17">
        <v>0</v>
      </c>
      <c r="F1224" s="17">
        <v>0</v>
      </c>
      <c r="G1224" s="17">
        <v>0</v>
      </c>
      <c r="H1224" s="17">
        <v>0</v>
      </c>
      <c r="I1224" s="47"/>
      <c r="J1224" s="47"/>
      <c r="K1224" s="47"/>
      <c r="L1224" s="47"/>
    </row>
    <row r="1225" spans="1:12" x14ac:dyDescent="0.25">
      <c r="A1225" s="44"/>
      <c r="B1225" s="44"/>
      <c r="C1225" s="13">
        <v>2017</v>
      </c>
      <c r="D1225" s="14">
        <f t="shared" si="221"/>
        <v>0</v>
      </c>
      <c r="E1225" s="17">
        <v>0</v>
      </c>
      <c r="F1225" s="17">
        <v>0</v>
      </c>
      <c r="G1225" s="17">
        <v>0</v>
      </c>
      <c r="H1225" s="17">
        <v>0</v>
      </c>
      <c r="I1225" s="47"/>
      <c r="J1225" s="47"/>
      <c r="K1225" s="47"/>
      <c r="L1225" s="47"/>
    </row>
    <row r="1226" spans="1:12" x14ac:dyDescent="0.25">
      <c r="A1226" s="44"/>
      <c r="B1226" s="44"/>
      <c r="C1226" s="13">
        <v>2018</v>
      </c>
      <c r="D1226" s="14">
        <f t="shared" si="221"/>
        <v>0</v>
      </c>
      <c r="E1226" s="17">
        <v>0</v>
      </c>
      <c r="F1226" s="17">
        <v>0</v>
      </c>
      <c r="G1226" s="17">
        <v>0</v>
      </c>
      <c r="H1226" s="17">
        <v>0</v>
      </c>
      <c r="I1226" s="47"/>
      <c r="J1226" s="47"/>
      <c r="K1226" s="47"/>
      <c r="L1226" s="47"/>
    </row>
    <row r="1227" spans="1:12" x14ac:dyDescent="0.25">
      <c r="A1227" s="44"/>
      <c r="B1227" s="44"/>
      <c r="C1227" s="13">
        <v>2019</v>
      </c>
      <c r="D1227" s="14">
        <f t="shared" si="221"/>
        <v>0</v>
      </c>
      <c r="E1227" s="17">
        <v>0</v>
      </c>
      <c r="F1227" s="17">
        <v>0</v>
      </c>
      <c r="G1227" s="17">
        <v>0</v>
      </c>
      <c r="H1227" s="17">
        <v>0</v>
      </c>
      <c r="I1227" s="47"/>
      <c r="J1227" s="47"/>
      <c r="K1227" s="47"/>
      <c r="L1227" s="47"/>
    </row>
    <row r="1228" spans="1:12" x14ac:dyDescent="0.25">
      <c r="A1228" s="44"/>
      <c r="B1228" s="44"/>
      <c r="C1228" s="13">
        <v>2020</v>
      </c>
      <c r="D1228" s="14">
        <f t="shared" si="221"/>
        <v>0</v>
      </c>
      <c r="E1228" s="17">
        <v>0</v>
      </c>
      <c r="F1228" s="17">
        <v>0</v>
      </c>
      <c r="G1228" s="26">
        <v>0</v>
      </c>
      <c r="H1228" s="17">
        <v>0</v>
      </c>
      <c r="I1228" s="47"/>
      <c r="J1228" s="47"/>
      <c r="K1228" s="47"/>
      <c r="L1228" s="47"/>
    </row>
    <row r="1229" spans="1:12" x14ac:dyDescent="0.25">
      <c r="A1229" s="44"/>
      <c r="B1229" s="44"/>
      <c r="C1229" s="13">
        <v>2021</v>
      </c>
      <c r="D1229" s="14">
        <f t="shared" si="221"/>
        <v>0</v>
      </c>
      <c r="E1229" s="17">
        <v>0</v>
      </c>
      <c r="F1229" s="17">
        <v>0</v>
      </c>
      <c r="G1229" s="17">
        <v>0</v>
      </c>
      <c r="H1229" s="17">
        <v>0</v>
      </c>
      <c r="I1229" s="47"/>
      <c r="J1229" s="47"/>
      <c r="K1229" s="47"/>
      <c r="L1229" s="47"/>
    </row>
    <row r="1230" spans="1:12" x14ac:dyDescent="0.25">
      <c r="A1230" s="44"/>
      <c r="B1230" s="44"/>
      <c r="C1230" s="13">
        <v>2022</v>
      </c>
      <c r="D1230" s="14">
        <f t="shared" si="221"/>
        <v>0</v>
      </c>
      <c r="E1230" s="17">
        <v>0</v>
      </c>
      <c r="F1230" s="17">
        <v>0</v>
      </c>
      <c r="G1230" s="17">
        <v>0</v>
      </c>
      <c r="H1230" s="17">
        <v>0</v>
      </c>
      <c r="I1230" s="47"/>
      <c r="J1230" s="47"/>
      <c r="K1230" s="47"/>
      <c r="L1230" s="47"/>
    </row>
    <row r="1231" spans="1:12" x14ac:dyDescent="0.25">
      <c r="A1231" s="45"/>
      <c r="B1231" s="45"/>
      <c r="C1231" s="13">
        <v>2023</v>
      </c>
      <c r="D1231" s="14"/>
      <c r="E1231" s="17"/>
      <c r="F1231" s="17"/>
      <c r="G1231" s="17"/>
      <c r="H1231" s="17"/>
      <c r="I1231" s="48"/>
      <c r="J1231" s="48"/>
      <c r="K1231" s="48"/>
      <c r="L1231" s="48"/>
    </row>
    <row r="1232" spans="1:12" x14ac:dyDescent="0.25">
      <c r="A1232" s="43" t="s">
        <v>268</v>
      </c>
      <c r="B1232" s="43" t="s">
        <v>269</v>
      </c>
      <c r="C1232" s="13" t="s">
        <v>18</v>
      </c>
      <c r="D1232" s="14">
        <f>SUM(E1232:H1232)</f>
        <v>5067.1000000000004</v>
      </c>
      <c r="E1232" s="14">
        <f>SUM(E1233:E1240)</f>
        <v>0</v>
      </c>
      <c r="F1232" s="14">
        <f>SUM(F1233:F1240)</f>
        <v>0</v>
      </c>
      <c r="G1232" s="14">
        <f>SUM(G1233:G1240)</f>
        <v>5067.1000000000004</v>
      </c>
      <c r="H1232" s="14">
        <f>SUM(H1233:H1240)</f>
        <v>0</v>
      </c>
      <c r="I1232" s="46" t="s">
        <v>243</v>
      </c>
      <c r="J1232" s="46" t="s">
        <v>243</v>
      </c>
      <c r="K1232" s="46" t="s">
        <v>243</v>
      </c>
      <c r="L1232" s="46" t="s">
        <v>243</v>
      </c>
    </row>
    <row r="1233" spans="1:12" x14ac:dyDescent="0.25">
      <c r="A1233" s="44"/>
      <c r="B1233" s="44"/>
      <c r="C1233" s="13">
        <v>2014</v>
      </c>
      <c r="D1233" s="14">
        <f t="shared" ref="D1233:D1241" si="222">SUM(E1233:H1233)</f>
        <v>2816</v>
      </c>
      <c r="E1233" s="17">
        <v>0</v>
      </c>
      <c r="F1233" s="17">
        <v>0</v>
      </c>
      <c r="G1233" s="17">
        <v>2816</v>
      </c>
      <c r="H1233" s="17">
        <v>0</v>
      </c>
      <c r="I1233" s="47"/>
      <c r="J1233" s="47"/>
      <c r="K1233" s="47"/>
      <c r="L1233" s="47"/>
    </row>
    <row r="1234" spans="1:12" x14ac:dyDescent="0.25">
      <c r="A1234" s="44"/>
      <c r="B1234" s="44"/>
      <c r="C1234" s="13">
        <v>2015</v>
      </c>
      <c r="D1234" s="14">
        <f t="shared" si="222"/>
        <v>259</v>
      </c>
      <c r="E1234" s="17">
        <v>0</v>
      </c>
      <c r="F1234" s="17">
        <v>0</v>
      </c>
      <c r="G1234" s="17">
        <v>259</v>
      </c>
      <c r="H1234" s="17">
        <v>0</v>
      </c>
      <c r="I1234" s="47"/>
      <c r="J1234" s="47"/>
      <c r="K1234" s="47"/>
      <c r="L1234" s="47"/>
    </row>
    <row r="1235" spans="1:12" x14ac:dyDescent="0.25">
      <c r="A1235" s="44"/>
      <c r="B1235" s="44"/>
      <c r="C1235" s="13">
        <v>2016</v>
      </c>
      <c r="D1235" s="14">
        <f t="shared" si="222"/>
        <v>200</v>
      </c>
      <c r="E1235" s="17">
        <v>0</v>
      </c>
      <c r="F1235" s="17">
        <v>0</v>
      </c>
      <c r="G1235" s="17">
        <v>200</v>
      </c>
      <c r="H1235" s="17">
        <v>0</v>
      </c>
      <c r="I1235" s="47"/>
      <c r="J1235" s="47"/>
      <c r="K1235" s="47"/>
      <c r="L1235" s="47"/>
    </row>
    <row r="1236" spans="1:12" x14ac:dyDescent="0.25">
      <c r="A1236" s="44"/>
      <c r="B1236" s="44"/>
      <c r="C1236" s="13">
        <v>2017</v>
      </c>
      <c r="D1236" s="14">
        <f t="shared" si="222"/>
        <v>593.1</v>
      </c>
      <c r="E1236" s="17">
        <v>0</v>
      </c>
      <c r="F1236" s="17">
        <v>0</v>
      </c>
      <c r="G1236" s="17">
        <v>593.1</v>
      </c>
      <c r="H1236" s="17">
        <v>0</v>
      </c>
      <c r="I1236" s="47"/>
      <c r="J1236" s="47"/>
      <c r="K1236" s="47"/>
      <c r="L1236" s="47"/>
    </row>
    <row r="1237" spans="1:12" x14ac:dyDescent="0.25">
      <c r="A1237" s="44"/>
      <c r="B1237" s="44"/>
      <c r="C1237" s="13">
        <v>2018</v>
      </c>
      <c r="D1237" s="14">
        <f t="shared" si="222"/>
        <v>200</v>
      </c>
      <c r="E1237" s="17">
        <v>0</v>
      </c>
      <c r="F1237" s="17">
        <v>0</v>
      </c>
      <c r="G1237" s="17">
        <v>200</v>
      </c>
      <c r="H1237" s="17">
        <v>0</v>
      </c>
      <c r="I1237" s="47"/>
      <c r="J1237" s="47"/>
      <c r="K1237" s="47"/>
      <c r="L1237" s="47"/>
    </row>
    <row r="1238" spans="1:12" x14ac:dyDescent="0.25">
      <c r="A1238" s="44"/>
      <c r="B1238" s="44"/>
      <c r="C1238" s="13">
        <v>2019</v>
      </c>
      <c r="D1238" s="14">
        <f t="shared" si="222"/>
        <v>900</v>
      </c>
      <c r="E1238" s="17">
        <v>0</v>
      </c>
      <c r="F1238" s="17">
        <v>0</v>
      </c>
      <c r="G1238" s="17">
        <v>900</v>
      </c>
      <c r="H1238" s="17">
        <v>0</v>
      </c>
      <c r="I1238" s="47"/>
      <c r="J1238" s="47"/>
      <c r="K1238" s="47"/>
      <c r="L1238" s="47"/>
    </row>
    <row r="1239" spans="1:12" x14ac:dyDescent="0.25">
      <c r="A1239" s="44"/>
      <c r="B1239" s="44"/>
      <c r="C1239" s="13">
        <v>2020</v>
      </c>
      <c r="D1239" s="14">
        <f t="shared" si="222"/>
        <v>0</v>
      </c>
      <c r="E1239" s="17">
        <v>0</v>
      </c>
      <c r="F1239" s="17">
        <v>0</v>
      </c>
      <c r="G1239" s="26">
        <v>0</v>
      </c>
      <c r="H1239" s="17">
        <v>0</v>
      </c>
      <c r="I1239" s="47"/>
      <c r="J1239" s="47"/>
      <c r="K1239" s="47"/>
      <c r="L1239" s="47"/>
    </row>
    <row r="1240" spans="1:12" x14ac:dyDescent="0.25">
      <c r="A1240" s="44"/>
      <c r="B1240" s="44"/>
      <c r="C1240" s="13">
        <v>2021</v>
      </c>
      <c r="D1240" s="14">
        <f t="shared" si="222"/>
        <v>99</v>
      </c>
      <c r="E1240" s="17">
        <v>0</v>
      </c>
      <c r="F1240" s="17">
        <v>0</v>
      </c>
      <c r="G1240" s="17">
        <v>99</v>
      </c>
      <c r="H1240" s="17">
        <v>0</v>
      </c>
      <c r="I1240" s="47"/>
      <c r="J1240" s="47"/>
      <c r="K1240" s="47"/>
      <c r="L1240" s="47"/>
    </row>
    <row r="1241" spans="1:12" x14ac:dyDescent="0.25">
      <c r="A1241" s="44"/>
      <c r="B1241" s="44"/>
      <c r="C1241" s="13">
        <v>2022</v>
      </c>
      <c r="D1241" s="14">
        <f t="shared" si="222"/>
        <v>0</v>
      </c>
      <c r="E1241" s="17">
        <v>0</v>
      </c>
      <c r="F1241" s="17">
        <v>0</v>
      </c>
      <c r="G1241" s="17">
        <v>0</v>
      </c>
      <c r="H1241" s="17">
        <v>0</v>
      </c>
      <c r="I1241" s="47"/>
      <c r="J1241" s="47"/>
      <c r="K1241" s="47"/>
      <c r="L1241" s="47"/>
    </row>
    <row r="1242" spans="1:12" x14ac:dyDescent="0.25">
      <c r="A1242" s="45"/>
      <c r="B1242" s="45"/>
      <c r="C1242" s="13">
        <v>2023</v>
      </c>
      <c r="D1242" s="14"/>
      <c r="E1242" s="17"/>
      <c r="F1242" s="17"/>
      <c r="G1242" s="17"/>
      <c r="H1242" s="17"/>
      <c r="I1242" s="48"/>
      <c r="J1242" s="48"/>
      <c r="K1242" s="48"/>
      <c r="L1242" s="48"/>
    </row>
    <row r="1243" spans="1:12" ht="15" customHeight="1" x14ac:dyDescent="0.25">
      <c r="A1243" s="39" t="s">
        <v>270</v>
      </c>
      <c r="B1243" s="39" t="s">
        <v>271</v>
      </c>
      <c r="C1243" s="11" t="s">
        <v>18</v>
      </c>
      <c r="D1243" s="12">
        <f>SUM(D1244:D1251)</f>
        <v>74768.899999999994</v>
      </c>
      <c r="E1243" s="12">
        <f>SUM(E1244:E1252)</f>
        <v>4157.2</v>
      </c>
      <c r="F1243" s="12">
        <f t="shared" ref="F1243:H1243" si="223">SUM(F1244:F1252)</f>
        <v>15212.9</v>
      </c>
      <c r="G1243" s="12">
        <f t="shared" si="223"/>
        <v>82463.3</v>
      </c>
      <c r="H1243" s="12">
        <f t="shared" si="223"/>
        <v>0</v>
      </c>
      <c r="I1243" s="30" t="s">
        <v>19</v>
      </c>
      <c r="J1243" s="30" t="s">
        <v>19</v>
      </c>
      <c r="K1243" s="30" t="s">
        <v>19</v>
      </c>
      <c r="L1243" s="30" t="s">
        <v>19</v>
      </c>
    </row>
    <row r="1244" spans="1:12" x14ac:dyDescent="0.25">
      <c r="A1244" s="40"/>
      <c r="B1244" s="40"/>
      <c r="C1244" s="11">
        <v>2014</v>
      </c>
      <c r="D1244" s="12">
        <f>SUM(E1244:H1244)</f>
        <v>12408</v>
      </c>
      <c r="E1244" s="12">
        <f t="shared" ref="E1244:H1253" si="224">E1255+E1266+E1277+E1288+E1299</f>
        <v>3537</v>
      </c>
      <c r="F1244" s="12">
        <f t="shared" si="224"/>
        <v>2981</v>
      </c>
      <c r="G1244" s="12">
        <f t="shared" si="224"/>
        <v>5890</v>
      </c>
      <c r="H1244" s="12">
        <f t="shared" si="224"/>
        <v>0</v>
      </c>
      <c r="I1244" s="56" t="s">
        <v>272</v>
      </c>
      <c r="J1244" s="31">
        <v>20</v>
      </c>
      <c r="K1244" s="31">
        <v>20</v>
      </c>
      <c r="L1244" s="31">
        <v>100</v>
      </c>
    </row>
    <row r="1245" spans="1:12" x14ac:dyDescent="0.25">
      <c r="A1245" s="40"/>
      <c r="B1245" s="40"/>
      <c r="C1245" s="11">
        <v>2015</v>
      </c>
      <c r="D1245" s="12">
        <f t="shared" ref="D1245:D1251" si="225">SUM(E1245:H1245)</f>
        <v>21459.599999999999</v>
      </c>
      <c r="E1245" s="12">
        <f t="shared" si="224"/>
        <v>620.20000000000005</v>
      </c>
      <c r="F1245" s="12">
        <f t="shared" si="224"/>
        <v>521.9</v>
      </c>
      <c r="G1245" s="12">
        <f t="shared" si="224"/>
        <v>20317.5</v>
      </c>
      <c r="H1245" s="12">
        <f t="shared" si="224"/>
        <v>0</v>
      </c>
      <c r="I1245" s="57"/>
      <c r="J1245" s="31">
        <v>21</v>
      </c>
      <c r="K1245" s="31">
        <v>21</v>
      </c>
      <c r="L1245" s="31">
        <v>100</v>
      </c>
    </row>
    <row r="1246" spans="1:12" x14ac:dyDescent="0.25">
      <c r="A1246" s="40"/>
      <c r="B1246" s="40"/>
      <c r="C1246" s="11">
        <v>2016</v>
      </c>
      <c r="D1246" s="12">
        <f t="shared" si="225"/>
        <v>582.1</v>
      </c>
      <c r="E1246" s="12">
        <f t="shared" si="224"/>
        <v>0</v>
      </c>
      <c r="F1246" s="12">
        <f t="shared" si="224"/>
        <v>0</v>
      </c>
      <c r="G1246" s="12">
        <f t="shared" si="224"/>
        <v>582.1</v>
      </c>
      <c r="H1246" s="12">
        <f t="shared" si="224"/>
        <v>0</v>
      </c>
      <c r="I1246" s="57"/>
      <c r="J1246" s="31">
        <v>22</v>
      </c>
      <c r="K1246" s="31">
        <v>22</v>
      </c>
      <c r="L1246" s="31">
        <v>100</v>
      </c>
    </row>
    <row r="1247" spans="1:12" x14ac:dyDescent="0.25">
      <c r="A1247" s="40"/>
      <c r="B1247" s="40"/>
      <c r="C1247" s="11">
        <v>2017</v>
      </c>
      <c r="D1247" s="12">
        <f t="shared" si="225"/>
        <v>314.2</v>
      </c>
      <c r="E1247" s="12">
        <f t="shared" si="224"/>
        <v>0</v>
      </c>
      <c r="F1247" s="12">
        <f t="shared" si="224"/>
        <v>0</v>
      </c>
      <c r="G1247" s="12">
        <f t="shared" si="224"/>
        <v>314.2</v>
      </c>
      <c r="H1247" s="12">
        <f t="shared" si="224"/>
        <v>0</v>
      </c>
      <c r="I1247" s="57"/>
      <c r="J1247" s="31">
        <v>23</v>
      </c>
      <c r="K1247" s="31">
        <v>23</v>
      </c>
      <c r="L1247" s="31">
        <v>100</v>
      </c>
    </row>
    <row r="1248" spans="1:12" x14ac:dyDescent="0.25">
      <c r="A1248" s="40"/>
      <c r="B1248" s="40"/>
      <c r="C1248" s="11">
        <v>2018</v>
      </c>
      <c r="D1248" s="12">
        <f t="shared" si="225"/>
        <v>2370.8999999999996</v>
      </c>
      <c r="E1248" s="12">
        <f t="shared" si="224"/>
        <v>0</v>
      </c>
      <c r="F1248" s="12">
        <f t="shared" si="224"/>
        <v>1279.5999999999999</v>
      </c>
      <c r="G1248" s="12">
        <f t="shared" si="224"/>
        <v>1091.3</v>
      </c>
      <c r="H1248" s="12">
        <f t="shared" si="224"/>
        <v>0</v>
      </c>
      <c r="I1248" s="57"/>
      <c r="J1248" s="31">
        <v>24</v>
      </c>
      <c r="K1248" s="31">
        <v>24</v>
      </c>
      <c r="L1248" s="31">
        <v>100</v>
      </c>
    </row>
    <row r="1249" spans="1:12" x14ac:dyDescent="0.25">
      <c r="A1249" s="40"/>
      <c r="B1249" s="40"/>
      <c r="C1249" s="11">
        <v>2019</v>
      </c>
      <c r="D1249" s="12">
        <f t="shared" si="225"/>
        <v>4703.3</v>
      </c>
      <c r="E1249" s="12">
        <f t="shared" si="224"/>
        <v>0</v>
      </c>
      <c r="F1249" s="12">
        <f t="shared" si="224"/>
        <v>3430.4</v>
      </c>
      <c r="G1249" s="12">
        <f t="shared" si="224"/>
        <v>1272.9000000000001</v>
      </c>
      <c r="H1249" s="12">
        <f t="shared" si="224"/>
        <v>0</v>
      </c>
      <c r="I1249" s="57"/>
      <c r="J1249" s="31">
        <v>25</v>
      </c>
      <c r="K1249" s="31">
        <v>25</v>
      </c>
      <c r="L1249" s="31">
        <v>100</v>
      </c>
    </row>
    <row r="1250" spans="1:12" x14ac:dyDescent="0.25">
      <c r="A1250" s="40"/>
      <c r="B1250" s="40"/>
      <c r="C1250" s="11">
        <v>2020</v>
      </c>
      <c r="D1250" s="12">
        <f t="shared" si="225"/>
        <v>3529.5</v>
      </c>
      <c r="E1250" s="12">
        <f t="shared" si="224"/>
        <v>0</v>
      </c>
      <c r="F1250" s="12">
        <f t="shared" si="224"/>
        <v>0</v>
      </c>
      <c r="G1250" s="12">
        <f t="shared" si="224"/>
        <v>3529.5</v>
      </c>
      <c r="H1250" s="12">
        <f t="shared" si="224"/>
        <v>0</v>
      </c>
      <c r="I1250" s="57"/>
      <c r="J1250" s="31">
        <v>26</v>
      </c>
      <c r="K1250" s="31">
        <v>26</v>
      </c>
      <c r="L1250" s="31">
        <v>100</v>
      </c>
    </row>
    <row r="1251" spans="1:12" x14ac:dyDescent="0.25">
      <c r="A1251" s="40"/>
      <c r="B1251" s="40"/>
      <c r="C1251" s="11">
        <v>2021</v>
      </c>
      <c r="D1251" s="12">
        <f t="shared" si="225"/>
        <v>29401.3</v>
      </c>
      <c r="E1251" s="12">
        <f t="shared" si="224"/>
        <v>0</v>
      </c>
      <c r="F1251" s="12">
        <f t="shared" si="224"/>
        <v>0</v>
      </c>
      <c r="G1251" s="12">
        <f t="shared" si="224"/>
        <v>29401.3</v>
      </c>
      <c r="H1251" s="12">
        <f t="shared" si="224"/>
        <v>0</v>
      </c>
      <c r="I1251" s="57"/>
      <c r="J1251" s="31">
        <v>27</v>
      </c>
      <c r="K1251" s="31">
        <v>27</v>
      </c>
      <c r="L1251" s="31">
        <v>100</v>
      </c>
    </row>
    <row r="1252" spans="1:12" x14ac:dyDescent="0.25">
      <c r="A1252" s="40"/>
      <c r="B1252" s="40"/>
      <c r="C1252" s="11">
        <v>2022</v>
      </c>
      <c r="D1252" s="12">
        <f t="shared" ref="D1252:D1253" si="226">SUM(E1252:H1252)</f>
        <v>27064.5</v>
      </c>
      <c r="E1252" s="12">
        <f t="shared" si="224"/>
        <v>0</v>
      </c>
      <c r="F1252" s="12">
        <f t="shared" si="224"/>
        <v>7000</v>
      </c>
      <c r="G1252" s="12">
        <f t="shared" si="224"/>
        <v>20064.5</v>
      </c>
      <c r="H1252" s="12">
        <f t="shared" si="224"/>
        <v>0</v>
      </c>
      <c r="I1252" s="57"/>
      <c r="J1252" s="32">
        <v>28</v>
      </c>
      <c r="K1252" s="32">
        <v>28</v>
      </c>
      <c r="L1252" s="32">
        <v>100</v>
      </c>
    </row>
    <row r="1253" spans="1:12" x14ac:dyDescent="0.25">
      <c r="A1253" s="41"/>
      <c r="B1253" s="41"/>
      <c r="C1253" s="11">
        <v>2023</v>
      </c>
      <c r="D1253" s="12">
        <f t="shared" si="226"/>
        <v>6243.9</v>
      </c>
      <c r="E1253" s="12">
        <f t="shared" si="224"/>
        <v>0</v>
      </c>
      <c r="F1253" s="12">
        <f t="shared" si="224"/>
        <v>3569.4</v>
      </c>
      <c r="G1253" s="12">
        <f t="shared" si="224"/>
        <v>2674.5</v>
      </c>
      <c r="H1253" s="12">
        <f t="shared" si="224"/>
        <v>0</v>
      </c>
      <c r="I1253" s="58"/>
      <c r="J1253" s="32"/>
      <c r="K1253" s="32"/>
      <c r="L1253" s="32"/>
    </row>
    <row r="1254" spans="1:12" x14ac:dyDescent="0.25">
      <c r="A1254" s="43" t="s">
        <v>273</v>
      </c>
      <c r="B1254" s="43" t="s">
        <v>274</v>
      </c>
      <c r="C1254" s="13" t="s">
        <v>18</v>
      </c>
      <c r="D1254" s="14">
        <f>SUM(E1254:H1254)</f>
        <v>17682.400000000001</v>
      </c>
      <c r="E1254" s="14">
        <f>SUM(E1255:E1262)</f>
        <v>4157.2</v>
      </c>
      <c r="F1254" s="14">
        <f>SUM(F1255:F1262)</f>
        <v>3502.9</v>
      </c>
      <c r="G1254" s="14">
        <f>SUM(G1255:G1262)</f>
        <v>10022.299999999999</v>
      </c>
      <c r="H1254" s="14">
        <f>SUM(H1255:H1276)</f>
        <v>0</v>
      </c>
      <c r="I1254" s="46" t="s">
        <v>112</v>
      </c>
      <c r="J1254" s="46" t="s">
        <v>112</v>
      </c>
      <c r="K1254" s="46" t="s">
        <v>112</v>
      </c>
      <c r="L1254" s="46" t="s">
        <v>112</v>
      </c>
    </row>
    <row r="1255" spans="1:12" x14ac:dyDescent="0.25">
      <c r="A1255" s="44"/>
      <c r="B1255" s="44"/>
      <c r="C1255" s="13">
        <v>2014</v>
      </c>
      <c r="D1255" s="14">
        <f t="shared" ref="D1255:D1263" si="227">SUM(E1255:H1255)</f>
        <v>12408</v>
      </c>
      <c r="E1255" s="17">
        <v>3537</v>
      </c>
      <c r="F1255" s="17">
        <v>2981</v>
      </c>
      <c r="G1255" s="17">
        <v>5890</v>
      </c>
      <c r="H1255" s="17">
        <v>0</v>
      </c>
      <c r="I1255" s="47"/>
      <c r="J1255" s="47"/>
      <c r="K1255" s="47"/>
      <c r="L1255" s="47"/>
    </row>
    <row r="1256" spans="1:12" x14ac:dyDescent="0.25">
      <c r="A1256" s="44"/>
      <c r="B1256" s="44"/>
      <c r="C1256" s="13">
        <v>2015</v>
      </c>
      <c r="D1256" s="14">
        <f t="shared" si="227"/>
        <v>1200</v>
      </c>
      <c r="E1256" s="17">
        <v>620.20000000000005</v>
      </c>
      <c r="F1256" s="17">
        <v>521.9</v>
      </c>
      <c r="G1256" s="17">
        <v>57.9</v>
      </c>
      <c r="H1256" s="17">
        <v>0</v>
      </c>
      <c r="I1256" s="47"/>
      <c r="J1256" s="47"/>
      <c r="K1256" s="47"/>
      <c r="L1256" s="47"/>
    </row>
    <row r="1257" spans="1:12" x14ac:dyDescent="0.25">
      <c r="A1257" s="44"/>
      <c r="B1257" s="44"/>
      <c r="C1257" s="13">
        <v>2016</v>
      </c>
      <c r="D1257" s="14">
        <f t="shared" si="227"/>
        <v>0</v>
      </c>
      <c r="E1257" s="17">
        <v>0</v>
      </c>
      <c r="F1257" s="17">
        <v>0</v>
      </c>
      <c r="G1257" s="17">
        <v>0</v>
      </c>
      <c r="H1257" s="17">
        <v>0</v>
      </c>
      <c r="I1257" s="47"/>
      <c r="J1257" s="47"/>
      <c r="K1257" s="47"/>
      <c r="L1257" s="47"/>
    </row>
    <row r="1258" spans="1:12" x14ac:dyDescent="0.25">
      <c r="A1258" s="44"/>
      <c r="B1258" s="44"/>
      <c r="C1258" s="13">
        <v>2017</v>
      </c>
      <c r="D1258" s="14">
        <f t="shared" si="227"/>
        <v>0</v>
      </c>
      <c r="E1258" s="17">
        <v>0</v>
      </c>
      <c r="F1258" s="17">
        <v>0</v>
      </c>
      <c r="G1258" s="17">
        <v>0</v>
      </c>
      <c r="H1258" s="17">
        <v>0</v>
      </c>
      <c r="I1258" s="47"/>
      <c r="J1258" s="47"/>
      <c r="K1258" s="47"/>
      <c r="L1258" s="47"/>
    </row>
    <row r="1259" spans="1:12" x14ac:dyDescent="0.25">
      <c r="A1259" s="44"/>
      <c r="B1259" s="44"/>
      <c r="C1259" s="13">
        <v>2018</v>
      </c>
      <c r="D1259" s="14">
        <f t="shared" si="227"/>
        <v>554.6</v>
      </c>
      <c r="E1259" s="17">
        <v>0</v>
      </c>
      <c r="F1259" s="17">
        <v>0</v>
      </c>
      <c r="G1259" s="17">
        <v>554.6</v>
      </c>
      <c r="H1259" s="17">
        <v>0</v>
      </c>
      <c r="I1259" s="47"/>
      <c r="J1259" s="47"/>
      <c r="K1259" s="47"/>
      <c r="L1259" s="47"/>
    </row>
    <row r="1260" spans="1:12" x14ac:dyDescent="0.25">
      <c r="A1260" s="44"/>
      <c r="B1260" s="44"/>
      <c r="C1260" s="13">
        <v>2019</v>
      </c>
      <c r="D1260" s="14">
        <f t="shared" si="227"/>
        <v>353.1</v>
      </c>
      <c r="E1260" s="17">
        <v>0</v>
      </c>
      <c r="F1260" s="17">
        <v>0</v>
      </c>
      <c r="G1260" s="17">
        <v>353.1</v>
      </c>
      <c r="H1260" s="17">
        <v>0</v>
      </c>
      <c r="I1260" s="47"/>
      <c r="J1260" s="47"/>
      <c r="K1260" s="47"/>
      <c r="L1260" s="47"/>
    </row>
    <row r="1261" spans="1:12" x14ac:dyDescent="0.25">
      <c r="A1261" s="44"/>
      <c r="B1261" s="44"/>
      <c r="C1261" s="13">
        <v>2020</v>
      </c>
      <c r="D1261" s="14">
        <f t="shared" si="227"/>
        <v>3166.7</v>
      </c>
      <c r="E1261" s="17">
        <v>0</v>
      </c>
      <c r="F1261" s="17">
        <v>0</v>
      </c>
      <c r="G1261" s="26">
        <v>3166.7</v>
      </c>
      <c r="H1261" s="17">
        <v>0</v>
      </c>
      <c r="I1261" s="47"/>
      <c r="J1261" s="47"/>
      <c r="K1261" s="47"/>
      <c r="L1261" s="47"/>
    </row>
    <row r="1262" spans="1:12" x14ac:dyDescent="0.25">
      <c r="A1262" s="44"/>
      <c r="B1262" s="44"/>
      <c r="C1262" s="13">
        <v>2021</v>
      </c>
      <c r="D1262" s="14">
        <f t="shared" si="227"/>
        <v>0</v>
      </c>
      <c r="E1262" s="17">
        <v>0</v>
      </c>
      <c r="F1262" s="17">
        <v>0</v>
      </c>
      <c r="G1262" s="17">
        <v>0</v>
      </c>
      <c r="H1262" s="17">
        <v>0</v>
      </c>
      <c r="I1262" s="47"/>
      <c r="J1262" s="47"/>
      <c r="K1262" s="47"/>
      <c r="L1262" s="47"/>
    </row>
    <row r="1263" spans="1:12" x14ac:dyDescent="0.25">
      <c r="A1263" s="44"/>
      <c r="B1263" s="44"/>
      <c r="C1263" s="13">
        <v>2022</v>
      </c>
      <c r="D1263" s="14">
        <f t="shared" si="227"/>
        <v>0</v>
      </c>
      <c r="E1263" s="17">
        <v>0</v>
      </c>
      <c r="F1263" s="17">
        <v>0</v>
      </c>
      <c r="G1263" s="17">
        <v>0</v>
      </c>
      <c r="H1263" s="17">
        <v>0</v>
      </c>
      <c r="I1263" s="47"/>
      <c r="J1263" s="47"/>
      <c r="K1263" s="47"/>
      <c r="L1263" s="47"/>
    </row>
    <row r="1264" spans="1:12" x14ac:dyDescent="0.25">
      <c r="A1264" s="45"/>
      <c r="B1264" s="45"/>
      <c r="C1264" s="13">
        <v>2023</v>
      </c>
      <c r="D1264" s="14"/>
      <c r="E1264" s="17"/>
      <c r="F1264" s="17"/>
      <c r="G1264" s="17"/>
      <c r="H1264" s="17"/>
      <c r="I1264" s="48"/>
      <c r="J1264" s="48"/>
      <c r="K1264" s="48"/>
      <c r="L1264" s="48"/>
    </row>
    <row r="1265" spans="1:12" x14ac:dyDescent="0.25">
      <c r="A1265" s="43" t="s">
        <v>275</v>
      </c>
      <c r="B1265" s="43" t="s">
        <v>276</v>
      </c>
      <c r="C1265" s="13" t="s">
        <v>18</v>
      </c>
      <c r="D1265" s="14">
        <f>SUM(E1265:H1265)</f>
        <v>0</v>
      </c>
      <c r="E1265" s="14">
        <f>SUM(E1266:E1273)</f>
        <v>0</v>
      </c>
      <c r="F1265" s="14">
        <f>SUM(F1266:F1273)</f>
        <v>0</v>
      </c>
      <c r="G1265" s="14">
        <v>0</v>
      </c>
      <c r="H1265" s="14">
        <f>SUM(H1266:H1287)</f>
        <v>0</v>
      </c>
      <c r="I1265" s="46" t="s">
        <v>30</v>
      </c>
      <c r="J1265" s="46" t="s">
        <v>30</v>
      </c>
      <c r="K1265" s="46" t="s">
        <v>30</v>
      </c>
      <c r="L1265" s="46" t="s">
        <v>30</v>
      </c>
    </row>
    <row r="1266" spans="1:12" x14ac:dyDescent="0.25">
      <c r="A1266" s="44"/>
      <c r="B1266" s="44"/>
      <c r="C1266" s="13">
        <v>2014</v>
      </c>
      <c r="D1266" s="14">
        <f t="shared" ref="D1266:D1274" si="228">SUM(E1266:H1266)</f>
        <v>0</v>
      </c>
      <c r="E1266" s="17">
        <v>0</v>
      </c>
      <c r="F1266" s="17">
        <v>0</v>
      </c>
      <c r="G1266" s="17">
        <v>0</v>
      </c>
      <c r="H1266" s="17">
        <v>0</v>
      </c>
      <c r="I1266" s="47"/>
      <c r="J1266" s="47"/>
      <c r="K1266" s="47"/>
      <c r="L1266" s="47"/>
    </row>
    <row r="1267" spans="1:12" x14ac:dyDescent="0.25">
      <c r="A1267" s="44"/>
      <c r="B1267" s="44"/>
      <c r="C1267" s="13">
        <v>2015</v>
      </c>
      <c r="D1267" s="14">
        <f t="shared" si="228"/>
        <v>19847.8</v>
      </c>
      <c r="E1267" s="17">
        <v>0</v>
      </c>
      <c r="F1267" s="17">
        <v>0</v>
      </c>
      <c r="G1267" s="17">
        <v>19847.8</v>
      </c>
      <c r="H1267" s="17">
        <v>0</v>
      </c>
      <c r="I1267" s="47"/>
      <c r="J1267" s="47"/>
      <c r="K1267" s="47"/>
      <c r="L1267" s="47"/>
    </row>
    <row r="1268" spans="1:12" x14ac:dyDescent="0.25">
      <c r="A1268" s="44"/>
      <c r="B1268" s="44"/>
      <c r="C1268" s="13">
        <v>2016</v>
      </c>
      <c r="D1268" s="14">
        <f t="shared" si="228"/>
        <v>0</v>
      </c>
      <c r="E1268" s="17">
        <v>0</v>
      </c>
      <c r="F1268" s="17">
        <v>0</v>
      </c>
      <c r="G1268" s="17">
        <v>0</v>
      </c>
      <c r="H1268" s="17">
        <v>0</v>
      </c>
      <c r="I1268" s="47"/>
      <c r="J1268" s="47"/>
      <c r="K1268" s="47"/>
      <c r="L1268" s="47"/>
    </row>
    <row r="1269" spans="1:12" x14ac:dyDescent="0.25">
      <c r="A1269" s="44"/>
      <c r="B1269" s="44"/>
      <c r="C1269" s="13">
        <v>2017</v>
      </c>
      <c r="D1269" s="14">
        <f t="shared" si="228"/>
        <v>0</v>
      </c>
      <c r="E1269" s="17">
        <v>0</v>
      </c>
      <c r="F1269" s="17">
        <v>0</v>
      </c>
      <c r="G1269" s="17">
        <v>0</v>
      </c>
      <c r="H1269" s="17">
        <v>0</v>
      </c>
      <c r="I1269" s="47"/>
      <c r="J1269" s="47"/>
      <c r="K1269" s="47"/>
      <c r="L1269" s="47"/>
    </row>
    <row r="1270" spans="1:12" x14ac:dyDescent="0.25">
      <c r="A1270" s="44"/>
      <c r="B1270" s="44"/>
      <c r="C1270" s="13">
        <v>2018</v>
      </c>
      <c r="D1270" s="14">
        <f t="shared" si="228"/>
        <v>0</v>
      </c>
      <c r="E1270" s="17">
        <v>0</v>
      </c>
      <c r="F1270" s="17">
        <v>0</v>
      </c>
      <c r="G1270" s="17">
        <v>0</v>
      </c>
      <c r="H1270" s="17">
        <v>0</v>
      </c>
      <c r="I1270" s="47"/>
      <c r="J1270" s="47"/>
      <c r="K1270" s="47"/>
      <c r="L1270" s="47"/>
    </row>
    <row r="1271" spans="1:12" x14ac:dyDescent="0.25">
      <c r="A1271" s="44"/>
      <c r="B1271" s="44"/>
      <c r="C1271" s="13">
        <v>2019</v>
      </c>
      <c r="D1271" s="14">
        <f t="shared" si="228"/>
        <v>0</v>
      </c>
      <c r="E1271" s="17">
        <v>0</v>
      </c>
      <c r="F1271" s="17">
        <v>0</v>
      </c>
      <c r="G1271" s="17">
        <v>0</v>
      </c>
      <c r="H1271" s="17">
        <v>0</v>
      </c>
      <c r="I1271" s="47"/>
      <c r="J1271" s="47"/>
      <c r="K1271" s="47"/>
      <c r="L1271" s="47"/>
    </row>
    <row r="1272" spans="1:12" x14ac:dyDescent="0.25">
      <c r="A1272" s="44"/>
      <c r="B1272" s="44"/>
      <c r="C1272" s="13">
        <v>2020</v>
      </c>
      <c r="D1272" s="14">
        <f t="shared" si="228"/>
        <v>0</v>
      </c>
      <c r="E1272" s="17">
        <v>0</v>
      </c>
      <c r="F1272" s="17">
        <v>0</v>
      </c>
      <c r="G1272" s="26">
        <v>0</v>
      </c>
      <c r="H1272" s="17">
        <v>0</v>
      </c>
      <c r="I1272" s="47"/>
      <c r="J1272" s="47"/>
      <c r="K1272" s="47"/>
      <c r="L1272" s="47"/>
    </row>
    <row r="1273" spans="1:12" x14ac:dyDescent="0.25">
      <c r="A1273" s="44"/>
      <c r="B1273" s="44"/>
      <c r="C1273" s="13">
        <v>2021</v>
      </c>
      <c r="D1273" s="14">
        <f t="shared" si="228"/>
        <v>0</v>
      </c>
      <c r="E1273" s="17">
        <v>0</v>
      </c>
      <c r="F1273" s="17">
        <v>0</v>
      </c>
      <c r="G1273" s="17">
        <v>0</v>
      </c>
      <c r="H1273" s="17">
        <v>0</v>
      </c>
      <c r="I1273" s="47"/>
      <c r="J1273" s="47"/>
      <c r="K1273" s="47"/>
      <c r="L1273" s="47"/>
    </row>
    <row r="1274" spans="1:12" x14ac:dyDescent="0.25">
      <c r="A1274" s="44"/>
      <c r="B1274" s="44"/>
      <c r="C1274" s="13">
        <v>2022</v>
      </c>
      <c r="D1274" s="14">
        <f t="shared" si="228"/>
        <v>0</v>
      </c>
      <c r="E1274" s="17">
        <v>0</v>
      </c>
      <c r="F1274" s="17">
        <v>0</v>
      </c>
      <c r="G1274" s="17">
        <v>0</v>
      </c>
      <c r="H1274" s="17">
        <v>0</v>
      </c>
      <c r="I1274" s="47"/>
      <c r="J1274" s="47"/>
      <c r="K1274" s="47"/>
      <c r="L1274" s="47"/>
    </row>
    <row r="1275" spans="1:12" x14ac:dyDescent="0.25">
      <c r="A1275" s="45"/>
      <c r="B1275" s="45"/>
      <c r="C1275" s="13">
        <v>2023</v>
      </c>
      <c r="D1275" s="14"/>
      <c r="E1275" s="17"/>
      <c r="F1275" s="17"/>
      <c r="G1275" s="17"/>
      <c r="H1275" s="17"/>
      <c r="I1275" s="48"/>
      <c r="J1275" s="48"/>
      <c r="K1275" s="48"/>
      <c r="L1275" s="48"/>
    </row>
    <row r="1276" spans="1:12" x14ac:dyDescent="0.25">
      <c r="A1276" s="43" t="s">
        <v>277</v>
      </c>
      <c r="B1276" s="43" t="s">
        <v>278</v>
      </c>
      <c r="C1276" s="13" t="s">
        <v>18</v>
      </c>
      <c r="D1276" s="14">
        <f>SUM(E1276:H1276)</f>
        <v>2685.7000000000007</v>
      </c>
      <c r="E1276" s="14">
        <f>SUM(E1277:E1284)</f>
        <v>0</v>
      </c>
      <c r="F1276" s="14">
        <f>SUM(F1277:F1284)</f>
        <v>0</v>
      </c>
      <c r="G1276" s="14">
        <f>SUM(G1277:G1284)</f>
        <v>2685.7000000000007</v>
      </c>
      <c r="H1276" s="14">
        <f>SUM(H1277:H1287)</f>
        <v>0</v>
      </c>
      <c r="I1276" s="46" t="s">
        <v>243</v>
      </c>
      <c r="J1276" s="46" t="s">
        <v>243</v>
      </c>
      <c r="K1276" s="46" t="s">
        <v>243</v>
      </c>
      <c r="L1276" s="46" t="s">
        <v>243</v>
      </c>
    </row>
    <row r="1277" spans="1:12" x14ac:dyDescent="0.25">
      <c r="A1277" s="44"/>
      <c r="B1277" s="44"/>
      <c r="C1277" s="13">
        <v>2014</v>
      </c>
      <c r="D1277" s="14">
        <f t="shared" ref="D1277:D1286" si="229">SUM(E1277:H1277)</f>
        <v>0</v>
      </c>
      <c r="E1277" s="17">
        <v>0</v>
      </c>
      <c r="F1277" s="17">
        <v>0</v>
      </c>
      <c r="G1277" s="17">
        <v>0</v>
      </c>
      <c r="H1277" s="17">
        <v>0</v>
      </c>
      <c r="I1277" s="47"/>
      <c r="J1277" s="47"/>
      <c r="K1277" s="47"/>
      <c r="L1277" s="47"/>
    </row>
    <row r="1278" spans="1:12" x14ac:dyDescent="0.25">
      <c r="A1278" s="44"/>
      <c r="B1278" s="44"/>
      <c r="C1278" s="13">
        <v>2015</v>
      </c>
      <c r="D1278" s="14">
        <f t="shared" si="229"/>
        <v>411.8</v>
      </c>
      <c r="E1278" s="17">
        <v>0</v>
      </c>
      <c r="F1278" s="17">
        <v>0</v>
      </c>
      <c r="G1278" s="17">
        <v>411.8</v>
      </c>
      <c r="H1278" s="17">
        <v>0</v>
      </c>
      <c r="I1278" s="47"/>
      <c r="J1278" s="47"/>
      <c r="K1278" s="47"/>
      <c r="L1278" s="47"/>
    </row>
    <row r="1279" spans="1:12" x14ac:dyDescent="0.25">
      <c r="A1279" s="44"/>
      <c r="B1279" s="44"/>
      <c r="C1279" s="13">
        <v>2016</v>
      </c>
      <c r="D1279" s="14">
        <f t="shared" si="229"/>
        <v>582.1</v>
      </c>
      <c r="E1279" s="17">
        <v>0</v>
      </c>
      <c r="F1279" s="17">
        <v>0</v>
      </c>
      <c r="G1279" s="17">
        <v>582.1</v>
      </c>
      <c r="H1279" s="17">
        <v>0</v>
      </c>
      <c r="I1279" s="47"/>
      <c r="J1279" s="47"/>
      <c r="K1279" s="47"/>
      <c r="L1279" s="47"/>
    </row>
    <row r="1280" spans="1:12" x14ac:dyDescent="0.25">
      <c r="A1280" s="44"/>
      <c r="B1280" s="44"/>
      <c r="C1280" s="13">
        <v>2017</v>
      </c>
      <c r="D1280" s="14">
        <f t="shared" si="229"/>
        <v>314.2</v>
      </c>
      <c r="E1280" s="17">
        <v>0</v>
      </c>
      <c r="F1280" s="17">
        <v>0</v>
      </c>
      <c r="G1280" s="17">
        <v>314.2</v>
      </c>
      <c r="H1280" s="17">
        <v>0</v>
      </c>
      <c r="I1280" s="47"/>
      <c r="J1280" s="47"/>
      <c r="K1280" s="47"/>
      <c r="L1280" s="47"/>
    </row>
    <row r="1281" spans="1:12" x14ac:dyDescent="0.25">
      <c r="A1281" s="44"/>
      <c r="B1281" s="44"/>
      <c r="C1281" s="13">
        <v>2018</v>
      </c>
      <c r="D1281" s="14">
        <f t="shared" si="229"/>
        <v>299.10000000000002</v>
      </c>
      <c r="E1281" s="17">
        <v>0</v>
      </c>
      <c r="F1281" s="17">
        <v>0</v>
      </c>
      <c r="G1281" s="17">
        <v>299.10000000000002</v>
      </c>
      <c r="H1281" s="17">
        <v>0</v>
      </c>
      <c r="I1281" s="47"/>
      <c r="J1281" s="47"/>
      <c r="K1281" s="47"/>
      <c r="L1281" s="47"/>
    </row>
    <row r="1282" spans="1:12" x14ac:dyDescent="0.25">
      <c r="A1282" s="44"/>
      <c r="B1282" s="44"/>
      <c r="C1282" s="13">
        <v>2019</v>
      </c>
      <c r="D1282" s="14">
        <f t="shared" si="229"/>
        <v>314.39999999999998</v>
      </c>
      <c r="E1282" s="17">
        <v>0</v>
      </c>
      <c r="F1282" s="17">
        <v>0</v>
      </c>
      <c r="G1282" s="17">
        <v>314.39999999999998</v>
      </c>
      <c r="H1282" s="17">
        <v>0</v>
      </c>
      <c r="I1282" s="47"/>
      <c r="J1282" s="47"/>
      <c r="K1282" s="47"/>
      <c r="L1282" s="47"/>
    </row>
    <row r="1283" spans="1:12" x14ac:dyDescent="0.25">
      <c r="A1283" s="44"/>
      <c r="B1283" s="44"/>
      <c r="C1283" s="13">
        <v>2020</v>
      </c>
      <c r="D1283" s="14">
        <f t="shared" si="229"/>
        <v>362.8</v>
      </c>
      <c r="E1283" s="17">
        <v>0</v>
      </c>
      <c r="F1283" s="17">
        <v>0</v>
      </c>
      <c r="G1283" s="26">
        <v>362.8</v>
      </c>
      <c r="H1283" s="17">
        <v>0</v>
      </c>
      <c r="I1283" s="47"/>
      <c r="J1283" s="47"/>
      <c r="K1283" s="47"/>
      <c r="L1283" s="47"/>
    </row>
    <row r="1284" spans="1:12" x14ac:dyDescent="0.25">
      <c r="A1284" s="44"/>
      <c r="B1284" s="44"/>
      <c r="C1284" s="13">
        <v>2021</v>
      </c>
      <c r="D1284" s="14">
        <f t="shared" si="229"/>
        <v>401.3</v>
      </c>
      <c r="E1284" s="17">
        <v>0</v>
      </c>
      <c r="F1284" s="17">
        <v>0</v>
      </c>
      <c r="G1284" s="17">
        <v>401.3</v>
      </c>
      <c r="H1284" s="17">
        <v>0</v>
      </c>
      <c r="I1284" s="47"/>
      <c r="J1284" s="47"/>
      <c r="K1284" s="47"/>
      <c r="L1284" s="47"/>
    </row>
    <row r="1285" spans="1:12" x14ac:dyDescent="0.25">
      <c r="A1285" s="44"/>
      <c r="B1285" s="44"/>
      <c r="C1285" s="13">
        <v>2022</v>
      </c>
      <c r="D1285" s="17">
        <f t="shared" si="229"/>
        <v>414.8</v>
      </c>
      <c r="E1285" s="17">
        <v>0</v>
      </c>
      <c r="F1285" s="17">
        <v>0</v>
      </c>
      <c r="G1285" s="17">
        <v>414.8</v>
      </c>
      <c r="H1285" s="17">
        <v>0</v>
      </c>
      <c r="I1285" s="47"/>
      <c r="J1285" s="47"/>
      <c r="K1285" s="47"/>
      <c r="L1285" s="47"/>
    </row>
    <row r="1286" spans="1:12" x14ac:dyDescent="0.25">
      <c r="A1286" s="45"/>
      <c r="B1286" s="45"/>
      <c r="C1286" s="13">
        <v>2023</v>
      </c>
      <c r="D1286" s="17">
        <f t="shared" si="229"/>
        <v>752.6</v>
      </c>
      <c r="E1286" s="17">
        <v>0</v>
      </c>
      <c r="F1286" s="17">
        <v>0</v>
      </c>
      <c r="G1286" s="17">
        <v>752.6</v>
      </c>
      <c r="H1286" s="17">
        <v>0</v>
      </c>
      <c r="I1286" s="48"/>
      <c r="J1286" s="48"/>
      <c r="K1286" s="48"/>
      <c r="L1286" s="48"/>
    </row>
    <row r="1287" spans="1:12" x14ac:dyDescent="0.25">
      <c r="A1287" s="43" t="s">
        <v>279</v>
      </c>
      <c r="B1287" s="43" t="s">
        <v>280</v>
      </c>
      <c r="C1287" s="13" t="s">
        <v>18</v>
      </c>
      <c r="D1287" s="14">
        <f>SUM(E1287:H1287)</f>
        <v>5553</v>
      </c>
      <c r="E1287" s="14">
        <f>SUM(E1288:E1295)</f>
        <v>0</v>
      </c>
      <c r="F1287" s="14">
        <f>SUM(F1288:F1295)</f>
        <v>4710</v>
      </c>
      <c r="G1287" s="14">
        <f>SUM(G1288:G1295)</f>
        <v>843</v>
      </c>
      <c r="H1287" s="14">
        <f>SUM(H1288:H1298)</f>
        <v>0</v>
      </c>
      <c r="I1287" s="46" t="s">
        <v>165</v>
      </c>
      <c r="J1287" s="46" t="s">
        <v>165</v>
      </c>
      <c r="K1287" s="46" t="s">
        <v>165</v>
      </c>
      <c r="L1287" s="46" t="s">
        <v>165</v>
      </c>
    </row>
    <row r="1288" spans="1:12" x14ac:dyDescent="0.25">
      <c r="A1288" s="44"/>
      <c r="B1288" s="44"/>
      <c r="C1288" s="13">
        <v>2014</v>
      </c>
      <c r="D1288" s="14">
        <f t="shared" ref="D1288:D1297" si="230">SUM(E1288:H1288)</f>
        <v>0</v>
      </c>
      <c r="E1288" s="17">
        <v>0</v>
      </c>
      <c r="F1288" s="17">
        <v>0</v>
      </c>
      <c r="G1288" s="17">
        <v>0</v>
      </c>
      <c r="H1288" s="17">
        <v>0</v>
      </c>
      <c r="I1288" s="47"/>
      <c r="J1288" s="47"/>
      <c r="K1288" s="47"/>
      <c r="L1288" s="47"/>
    </row>
    <row r="1289" spans="1:12" x14ac:dyDescent="0.25">
      <c r="A1289" s="44"/>
      <c r="B1289" s="44"/>
      <c r="C1289" s="13">
        <v>2015</v>
      </c>
      <c r="D1289" s="14">
        <f t="shared" si="230"/>
        <v>0</v>
      </c>
      <c r="E1289" s="17">
        <v>0</v>
      </c>
      <c r="F1289" s="17">
        <v>0</v>
      </c>
      <c r="G1289" s="17">
        <v>0</v>
      </c>
      <c r="H1289" s="17">
        <v>0</v>
      </c>
      <c r="I1289" s="47"/>
      <c r="J1289" s="47"/>
      <c r="K1289" s="47"/>
      <c r="L1289" s="47"/>
    </row>
    <row r="1290" spans="1:12" x14ac:dyDescent="0.25">
      <c r="A1290" s="44"/>
      <c r="B1290" s="44"/>
      <c r="C1290" s="13">
        <v>2016</v>
      </c>
      <c r="D1290" s="14">
        <f t="shared" si="230"/>
        <v>0</v>
      </c>
      <c r="E1290" s="17">
        <v>0</v>
      </c>
      <c r="F1290" s="17">
        <v>0</v>
      </c>
      <c r="G1290" s="17">
        <v>0</v>
      </c>
      <c r="H1290" s="17">
        <v>0</v>
      </c>
      <c r="I1290" s="47"/>
      <c r="J1290" s="47"/>
      <c r="K1290" s="47"/>
      <c r="L1290" s="47"/>
    </row>
    <row r="1291" spans="1:12" x14ac:dyDescent="0.25">
      <c r="A1291" s="44"/>
      <c r="B1291" s="44"/>
      <c r="C1291" s="13">
        <v>2017</v>
      </c>
      <c r="D1291" s="14">
        <f t="shared" si="230"/>
        <v>0</v>
      </c>
      <c r="E1291" s="17">
        <v>0</v>
      </c>
      <c r="F1291" s="17">
        <v>0</v>
      </c>
      <c r="G1291" s="17">
        <v>0</v>
      </c>
      <c r="H1291" s="17">
        <v>0</v>
      </c>
      <c r="I1291" s="47"/>
      <c r="J1291" s="47"/>
      <c r="K1291" s="47"/>
      <c r="L1291" s="47"/>
    </row>
    <row r="1292" spans="1:12" x14ac:dyDescent="0.25">
      <c r="A1292" s="44"/>
      <c r="B1292" s="44"/>
      <c r="C1292" s="13">
        <v>2018</v>
      </c>
      <c r="D1292" s="14">
        <f t="shared" si="230"/>
        <v>1517.1999999999998</v>
      </c>
      <c r="E1292" s="17">
        <v>0</v>
      </c>
      <c r="F1292" s="17">
        <v>1279.5999999999999</v>
      </c>
      <c r="G1292" s="17">
        <v>237.6</v>
      </c>
      <c r="H1292" s="17">
        <v>0</v>
      </c>
      <c r="I1292" s="47"/>
      <c r="J1292" s="47"/>
      <c r="K1292" s="47"/>
      <c r="L1292" s="47"/>
    </row>
    <row r="1293" spans="1:12" x14ac:dyDescent="0.25">
      <c r="A1293" s="44"/>
      <c r="B1293" s="44"/>
      <c r="C1293" s="13">
        <v>2019</v>
      </c>
      <c r="D1293" s="14">
        <f t="shared" si="230"/>
        <v>4035.8</v>
      </c>
      <c r="E1293" s="17">
        <v>0</v>
      </c>
      <c r="F1293" s="17">
        <v>3430.4</v>
      </c>
      <c r="G1293" s="17">
        <v>605.4</v>
      </c>
      <c r="H1293" s="17">
        <v>0</v>
      </c>
      <c r="I1293" s="47"/>
      <c r="J1293" s="47"/>
      <c r="K1293" s="47"/>
      <c r="L1293" s="47"/>
    </row>
    <row r="1294" spans="1:12" x14ac:dyDescent="0.25">
      <c r="A1294" s="44"/>
      <c r="B1294" s="44"/>
      <c r="C1294" s="13">
        <v>2020</v>
      </c>
      <c r="D1294" s="14">
        <f t="shared" si="230"/>
        <v>0</v>
      </c>
      <c r="E1294" s="17">
        <v>0</v>
      </c>
      <c r="F1294" s="17">
        <v>0</v>
      </c>
      <c r="G1294" s="26">
        <v>0</v>
      </c>
      <c r="H1294" s="17">
        <v>0</v>
      </c>
      <c r="I1294" s="47"/>
      <c r="J1294" s="47"/>
      <c r="K1294" s="47"/>
      <c r="L1294" s="47"/>
    </row>
    <row r="1295" spans="1:12" x14ac:dyDescent="0.25">
      <c r="A1295" s="44"/>
      <c r="B1295" s="44"/>
      <c r="C1295" s="13">
        <v>2021</v>
      </c>
      <c r="D1295" s="14">
        <f t="shared" si="230"/>
        <v>0</v>
      </c>
      <c r="E1295" s="17">
        <v>0</v>
      </c>
      <c r="F1295" s="17">
        <v>0</v>
      </c>
      <c r="G1295" s="17">
        <v>0</v>
      </c>
      <c r="H1295" s="17">
        <v>0</v>
      </c>
      <c r="I1295" s="47"/>
      <c r="J1295" s="47"/>
      <c r="K1295" s="47"/>
      <c r="L1295" s="47"/>
    </row>
    <row r="1296" spans="1:12" x14ac:dyDescent="0.25">
      <c r="A1296" s="44"/>
      <c r="B1296" s="44"/>
      <c r="C1296" s="13">
        <v>2022</v>
      </c>
      <c r="D1296" s="14">
        <f t="shared" si="230"/>
        <v>26649.7</v>
      </c>
      <c r="E1296" s="17">
        <v>0</v>
      </c>
      <c r="F1296" s="17">
        <v>7000</v>
      </c>
      <c r="G1296" s="17">
        <v>19649.7</v>
      </c>
      <c r="H1296" s="17">
        <v>0</v>
      </c>
      <c r="I1296" s="47"/>
      <c r="J1296" s="47"/>
      <c r="K1296" s="47"/>
      <c r="L1296" s="47"/>
    </row>
    <row r="1297" spans="1:12" x14ac:dyDescent="0.25">
      <c r="A1297" s="45"/>
      <c r="B1297" s="45"/>
      <c r="C1297" s="13">
        <v>2023</v>
      </c>
      <c r="D1297" s="17">
        <f t="shared" si="230"/>
        <v>4093.3</v>
      </c>
      <c r="E1297" s="17">
        <v>0</v>
      </c>
      <c r="F1297" s="17">
        <v>3569.4</v>
      </c>
      <c r="G1297" s="17">
        <v>523.9</v>
      </c>
      <c r="H1297" s="17">
        <v>0</v>
      </c>
      <c r="I1297" s="48"/>
      <c r="J1297" s="48"/>
      <c r="K1297" s="48"/>
      <c r="L1297" s="48"/>
    </row>
    <row r="1298" spans="1:12" x14ac:dyDescent="0.25">
      <c r="A1298" s="43" t="s">
        <v>281</v>
      </c>
      <c r="B1298" s="43" t="s">
        <v>282</v>
      </c>
      <c r="C1298" s="13" t="s">
        <v>18</v>
      </c>
      <c r="D1298" s="17">
        <f>SUM(E1298:H1298)</f>
        <v>29000</v>
      </c>
      <c r="E1298" s="14">
        <f>SUM(E1299:E1306)</f>
        <v>0</v>
      </c>
      <c r="F1298" s="14">
        <f>SUM(F1299:F1306)</f>
        <v>0</v>
      </c>
      <c r="G1298" s="14">
        <f>SUM(G1299:G1306)</f>
        <v>29000</v>
      </c>
      <c r="H1298" s="14">
        <f>SUM(H1299:H1309)</f>
        <v>0</v>
      </c>
      <c r="I1298" s="46" t="s">
        <v>112</v>
      </c>
      <c r="J1298" s="46" t="s">
        <v>112</v>
      </c>
      <c r="K1298" s="46" t="s">
        <v>112</v>
      </c>
      <c r="L1298" s="46" t="s">
        <v>112</v>
      </c>
    </row>
    <row r="1299" spans="1:12" x14ac:dyDescent="0.25">
      <c r="A1299" s="44"/>
      <c r="B1299" s="44"/>
      <c r="C1299" s="13">
        <v>2014</v>
      </c>
      <c r="D1299" s="14">
        <f t="shared" ref="D1299:D1308" si="231">SUM(E1299:H1299)</f>
        <v>0</v>
      </c>
      <c r="E1299" s="17">
        <v>0</v>
      </c>
      <c r="F1299" s="17">
        <v>0</v>
      </c>
      <c r="G1299" s="17">
        <v>0</v>
      </c>
      <c r="H1299" s="17">
        <v>0</v>
      </c>
      <c r="I1299" s="47"/>
      <c r="J1299" s="47"/>
      <c r="K1299" s="47"/>
      <c r="L1299" s="47"/>
    </row>
    <row r="1300" spans="1:12" x14ac:dyDescent="0.25">
      <c r="A1300" s="44"/>
      <c r="B1300" s="44"/>
      <c r="C1300" s="13">
        <v>2015</v>
      </c>
      <c r="D1300" s="14">
        <f t="shared" si="231"/>
        <v>0</v>
      </c>
      <c r="E1300" s="17">
        <v>0</v>
      </c>
      <c r="F1300" s="17">
        <v>0</v>
      </c>
      <c r="G1300" s="17">
        <v>0</v>
      </c>
      <c r="H1300" s="17">
        <v>0</v>
      </c>
      <c r="I1300" s="47"/>
      <c r="J1300" s="47"/>
      <c r="K1300" s="47"/>
      <c r="L1300" s="47"/>
    </row>
    <row r="1301" spans="1:12" x14ac:dyDescent="0.25">
      <c r="A1301" s="44"/>
      <c r="B1301" s="44"/>
      <c r="C1301" s="13">
        <v>2016</v>
      </c>
      <c r="D1301" s="14">
        <f t="shared" si="231"/>
        <v>0</v>
      </c>
      <c r="E1301" s="17">
        <v>0</v>
      </c>
      <c r="F1301" s="17">
        <v>0</v>
      </c>
      <c r="G1301" s="17">
        <v>0</v>
      </c>
      <c r="H1301" s="17">
        <v>0</v>
      </c>
      <c r="I1301" s="47"/>
      <c r="J1301" s="47"/>
      <c r="K1301" s="47"/>
      <c r="L1301" s="47"/>
    </row>
    <row r="1302" spans="1:12" x14ac:dyDescent="0.25">
      <c r="A1302" s="44"/>
      <c r="B1302" s="44"/>
      <c r="C1302" s="13">
        <v>2017</v>
      </c>
      <c r="D1302" s="14">
        <f t="shared" si="231"/>
        <v>0</v>
      </c>
      <c r="E1302" s="17">
        <v>0</v>
      </c>
      <c r="F1302" s="17">
        <v>0</v>
      </c>
      <c r="G1302" s="17">
        <v>0</v>
      </c>
      <c r="H1302" s="17">
        <v>0</v>
      </c>
      <c r="I1302" s="47"/>
      <c r="J1302" s="47"/>
      <c r="K1302" s="47"/>
      <c r="L1302" s="47"/>
    </row>
    <row r="1303" spans="1:12" x14ac:dyDescent="0.25">
      <c r="A1303" s="44"/>
      <c r="B1303" s="44"/>
      <c r="C1303" s="13">
        <v>2018</v>
      </c>
      <c r="D1303" s="14">
        <f t="shared" si="231"/>
        <v>0</v>
      </c>
      <c r="E1303" s="17">
        <v>0</v>
      </c>
      <c r="F1303" s="17">
        <v>0</v>
      </c>
      <c r="G1303" s="17">
        <v>0</v>
      </c>
      <c r="H1303" s="17">
        <v>0</v>
      </c>
      <c r="I1303" s="47"/>
      <c r="J1303" s="47"/>
      <c r="K1303" s="47"/>
      <c r="L1303" s="47"/>
    </row>
    <row r="1304" spans="1:12" x14ac:dyDescent="0.25">
      <c r="A1304" s="44"/>
      <c r="B1304" s="44"/>
      <c r="C1304" s="13">
        <v>2019</v>
      </c>
      <c r="D1304" s="14">
        <f t="shared" si="231"/>
        <v>0</v>
      </c>
      <c r="E1304" s="17">
        <v>0</v>
      </c>
      <c r="F1304" s="17">
        <v>0</v>
      </c>
      <c r="G1304" s="17">
        <v>0</v>
      </c>
      <c r="H1304" s="17">
        <v>0</v>
      </c>
      <c r="I1304" s="47"/>
      <c r="J1304" s="47"/>
      <c r="K1304" s="47"/>
      <c r="L1304" s="47"/>
    </row>
    <row r="1305" spans="1:12" x14ac:dyDescent="0.25">
      <c r="A1305" s="44"/>
      <c r="B1305" s="44"/>
      <c r="C1305" s="13">
        <v>2020</v>
      </c>
      <c r="D1305" s="14">
        <f t="shared" si="231"/>
        <v>0</v>
      </c>
      <c r="E1305" s="17">
        <v>0</v>
      </c>
      <c r="F1305" s="17">
        <v>0</v>
      </c>
      <c r="G1305" s="26">
        <v>0</v>
      </c>
      <c r="H1305" s="17">
        <v>0</v>
      </c>
      <c r="I1305" s="47"/>
      <c r="J1305" s="47"/>
      <c r="K1305" s="47"/>
      <c r="L1305" s="47"/>
    </row>
    <row r="1306" spans="1:12" x14ac:dyDescent="0.25">
      <c r="A1306" s="44"/>
      <c r="B1306" s="44"/>
      <c r="C1306" s="13">
        <v>2021</v>
      </c>
      <c r="D1306" s="14">
        <f t="shared" si="231"/>
        <v>29000</v>
      </c>
      <c r="E1306" s="17">
        <v>0</v>
      </c>
      <c r="F1306" s="17">
        <v>0</v>
      </c>
      <c r="G1306" s="17">
        <v>29000</v>
      </c>
      <c r="H1306" s="17">
        <v>0</v>
      </c>
      <c r="I1306" s="47"/>
      <c r="J1306" s="47"/>
      <c r="K1306" s="47"/>
      <c r="L1306" s="47"/>
    </row>
    <row r="1307" spans="1:12" x14ac:dyDescent="0.25">
      <c r="A1307" s="44"/>
      <c r="B1307" s="44"/>
      <c r="C1307" s="13">
        <v>2022</v>
      </c>
      <c r="D1307" s="14">
        <f t="shared" si="231"/>
        <v>0</v>
      </c>
      <c r="E1307" s="17">
        <v>0</v>
      </c>
      <c r="F1307" s="17">
        <v>0</v>
      </c>
      <c r="G1307" s="17">
        <v>0</v>
      </c>
      <c r="H1307" s="17">
        <v>0</v>
      </c>
      <c r="I1307" s="47"/>
      <c r="J1307" s="47"/>
      <c r="K1307" s="47"/>
      <c r="L1307" s="47"/>
    </row>
    <row r="1308" spans="1:12" x14ac:dyDescent="0.25">
      <c r="A1308" s="45"/>
      <c r="B1308" s="45"/>
      <c r="C1308" s="13">
        <v>2023</v>
      </c>
      <c r="D1308" s="17">
        <f t="shared" si="231"/>
        <v>1398</v>
      </c>
      <c r="E1308" s="17">
        <v>0</v>
      </c>
      <c r="F1308" s="17">
        <v>0</v>
      </c>
      <c r="G1308" s="17">
        <v>1398</v>
      </c>
      <c r="H1308" s="17">
        <v>0</v>
      </c>
      <c r="I1308" s="48"/>
      <c r="J1308" s="48"/>
      <c r="K1308" s="48"/>
      <c r="L1308" s="48"/>
    </row>
    <row r="1309" spans="1:12" x14ac:dyDescent="0.25">
      <c r="A1309" s="49" t="s">
        <v>283</v>
      </c>
      <c r="B1309" s="49" t="s">
        <v>382</v>
      </c>
      <c r="C1309" s="9" t="s">
        <v>18</v>
      </c>
      <c r="D1309" s="10">
        <f>SUM(E1309:H1309)</f>
        <v>139012.59999999998</v>
      </c>
      <c r="E1309" s="10">
        <f>SUM(E1310:E1318)</f>
        <v>0</v>
      </c>
      <c r="F1309" s="10">
        <f t="shared" ref="F1309:H1309" si="232">SUM(F1310:F1318)</f>
        <v>51936.399999999994</v>
      </c>
      <c r="G1309" s="10">
        <f t="shared" si="232"/>
        <v>87076.2</v>
      </c>
      <c r="H1309" s="10">
        <f t="shared" si="232"/>
        <v>0</v>
      </c>
      <c r="I1309" s="49" t="s">
        <v>30</v>
      </c>
      <c r="J1309" s="49" t="s">
        <v>30</v>
      </c>
      <c r="K1309" s="49" t="s">
        <v>30</v>
      </c>
      <c r="L1309" s="49" t="s">
        <v>30</v>
      </c>
    </row>
    <row r="1310" spans="1:12" x14ac:dyDescent="0.25">
      <c r="A1310" s="50"/>
      <c r="B1310" s="50"/>
      <c r="C1310" s="9">
        <v>2014</v>
      </c>
      <c r="D1310" s="10">
        <f>D1321</f>
        <v>2275</v>
      </c>
      <c r="E1310" s="10">
        <f>E1321</f>
        <v>0</v>
      </c>
      <c r="F1310" s="10">
        <f>F1321</f>
        <v>1510.4</v>
      </c>
      <c r="G1310" s="10">
        <f>G1321</f>
        <v>764.6</v>
      </c>
      <c r="H1310" s="10">
        <f>H1321</f>
        <v>0</v>
      </c>
      <c r="I1310" s="50"/>
      <c r="J1310" s="50"/>
      <c r="K1310" s="50"/>
      <c r="L1310" s="50"/>
    </row>
    <row r="1311" spans="1:12" x14ac:dyDescent="0.25">
      <c r="A1311" s="50"/>
      <c r="B1311" s="50"/>
      <c r="C1311" s="9">
        <v>2015</v>
      </c>
      <c r="D1311" s="10">
        <f>D1323</f>
        <v>18150.400000000001</v>
      </c>
      <c r="E1311" s="10">
        <f>E1323</f>
        <v>0</v>
      </c>
      <c r="F1311" s="10">
        <f>F1323</f>
        <v>9696.4000000000015</v>
      </c>
      <c r="G1311" s="10">
        <f>G1323</f>
        <v>8454</v>
      </c>
      <c r="H1311" s="10">
        <f>H1323</f>
        <v>0</v>
      </c>
      <c r="I1311" s="50"/>
      <c r="J1311" s="50"/>
      <c r="K1311" s="50"/>
      <c r="L1311" s="50"/>
    </row>
    <row r="1312" spans="1:12" x14ac:dyDescent="0.25">
      <c r="A1312" s="50"/>
      <c r="B1312" s="50"/>
      <c r="C1312" s="9">
        <v>2016</v>
      </c>
      <c r="D1312" s="10">
        <f>D1325</f>
        <v>19677.3</v>
      </c>
      <c r="E1312" s="10">
        <f>E1325</f>
        <v>0</v>
      </c>
      <c r="F1312" s="10">
        <f>F1325</f>
        <v>7454.4</v>
      </c>
      <c r="G1312" s="10">
        <f>G1325</f>
        <v>12222.9</v>
      </c>
      <c r="H1312" s="10">
        <f>H1325</f>
        <v>0</v>
      </c>
      <c r="I1312" s="50"/>
      <c r="J1312" s="50"/>
      <c r="K1312" s="50"/>
      <c r="L1312" s="50"/>
    </row>
    <row r="1313" spans="1:12" x14ac:dyDescent="0.25">
      <c r="A1313" s="50"/>
      <c r="B1313" s="50"/>
      <c r="C1313" s="9">
        <v>2017</v>
      </c>
      <c r="D1313" s="10">
        <f>D1327</f>
        <v>7230.7</v>
      </c>
      <c r="E1313" s="10">
        <f>E1327</f>
        <v>0</v>
      </c>
      <c r="F1313" s="10">
        <f>F1327</f>
        <v>1910.7</v>
      </c>
      <c r="G1313" s="10">
        <f>G1327</f>
        <v>5320</v>
      </c>
      <c r="H1313" s="10">
        <f>H1327</f>
        <v>0</v>
      </c>
      <c r="I1313" s="50"/>
      <c r="J1313" s="50"/>
      <c r="K1313" s="50"/>
      <c r="L1313" s="50"/>
    </row>
    <row r="1314" spans="1:12" x14ac:dyDescent="0.25">
      <c r="A1314" s="50"/>
      <c r="B1314" s="50"/>
      <c r="C1314" s="9">
        <v>2018</v>
      </c>
      <c r="D1314" s="10">
        <f>D1329</f>
        <v>8783</v>
      </c>
      <c r="E1314" s="10">
        <f>E1329</f>
        <v>0</v>
      </c>
      <c r="F1314" s="10">
        <f>F1329</f>
        <v>3000</v>
      </c>
      <c r="G1314" s="10">
        <f>G1329</f>
        <v>5783</v>
      </c>
      <c r="H1314" s="10">
        <f>H1329</f>
        <v>0</v>
      </c>
      <c r="I1314" s="50"/>
      <c r="J1314" s="50"/>
      <c r="K1314" s="50"/>
      <c r="L1314" s="50"/>
    </row>
    <row r="1315" spans="1:12" x14ac:dyDescent="0.25">
      <c r="A1315" s="50"/>
      <c r="B1315" s="50"/>
      <c r="C1315" s="9">
        <v>2019</v>
      </c>
      <c r="D1315" s="10">
        <f>D1331</f>
        <v>7763</v>
      </c>
      <c r="E1315" s="10">
        <f>E1331</f>
        <v>0</v>
      </c>
      <c r="F1315" s="10">
        <f>F1331</f>
        <v>4763.3</v>
      </c>
      <c r="G1315" s="10">
        <f>G1331</f>
        <v>2999.7</v>
      </c>
      <c r="H1315" s="10">
        <f>H1331</f>
        <v>0</v>
      </c>
      <c r="I1315" s="50"/>
      <c r="J1315" s="50"/>
      <c r="K1315" s="50"/>
      <c r="L1315" s="50"/>
    </row>
    <row r="1316" spans="1:12" x14ac:dyDescent="0.25">
      <c r="A1316" s="50"/>
      <c r="B1316" s="50"/>
      <c r="C1316" s="9">
        <v>2020</v>
      </c>
      <c r="D1316" s="10">
        <f>D1333</f>
        <v>9804.9</v>
      </c>
      <c r="E1316" s="10">
        <f>E1333</f>
        <v>0</v>
      </c>
      <c r="F1316" s="10">
        <f>F1333</f>
        <v>4386.8999999999996</v>
      </c>
      <c r="G1316" s="10">
        <f>G1333</f>
        <v>5418</v>
      </c>
      <c r="H1316" s="10">
        <f>H1333</f>
        <v>0</v>
      </c>
      <c r="I1316" s="50"/>
      <c r="J1316" s="50"/>
      <c r="K1316" s="50"/>
      <c r="L1316" s="50"/>
    </row>
    <row r="1317" spans="1:12" x14ac:dyDescent="0.25">
      <c r="A1317" s="50"/>
      <c r="B1317" s="50"/>
      <c r="C1317" s="9">
        <v>2021</v>
      </c>
      <c r="D1317" s="10">
        <f>D1335</f>
        <v>6077.1</v>
      </c>
      <c r="E1317" s="10">
        <f>E1335</f>
        <v>0</v>
      </c>
      <c r="F1317" s="10">
        <f>F1335</f>
        <v>2646.2</v>
      </c>
      <c r="G1317" s="10">
        <f>G1335</f>
        <v>3430.9</v>
      </c>
      <c r="H1317" s="10">
        <f>H1335</f>
        <v>0</v>
      </c>
      <c r="I1317" s="50"/>
      <c r="J1317" s="50"/>
      <c r="K1317" s="50"/>
      <c r="L1317" s="50"/>
    </row>
    <row r="1318" spans="1:12" x14ac:dyDescent="0.25">
      <c r="A1318" s="50"/>
      <c r="B1318" s="50"/>
      <c r="C1318" s="9">
        <v>2022</v>
      </c>
      <c r="D1318" s="10">
        <f>D1337</f>
        <v>59251.199999999997</v>
      </c>
      <c r="E1318" s="10">
        <f>E1337</f>
        <v>0</v>
      </c>
      <c r="F1318" s="10">
        <f>F1337</f>
        <v>16568.099999999999</v>
      </c>
      <c r="G1318" s="10">
        <f t="shared" ref="G1318:H1318" si="233">G1337</f>
        <v>42683.1</v>
      </c>
      <c r="H1318" s="10">
        <f t="shared" si="233"/>
        <v>0</v>
      </c>
      <c r="I1318" s="50"/>
      <c r="J1318" s="50"/>
      <c r="K1318" s="50"/>
      <c r="L1318" s="50"/>
    </row>
    <row r="1319" spans="1:12" x14ac:dyDescent="0.25">
      <c r="A1319" s="51"/>
      <c r="B1319" s="51"/>
      <c r="C1319" s="9">
        <v>2023</v>
      </c>
      <c r="D1319" s="10">
        <f>D1339</f>
        <v>20065.900000000001</v>
      </c>
      <c r="E1319" s="10">
        <f t="shared" ref="E1319:H1319" si="234">E1339</f>
        <v>0</v>
      </c>
      <c r="F1319" s="10">
        <f t="shared" si="234"/>
        <v>8101</v>
      </c>
      <c r="G1319" s="10">
        <f t="shared" si="234"/>
        <v>11964.9</v>
      </c>
      <c r="H1319" s="10">
        <f t="shared" si="234"/>
        <v>0</v>
      </c>
      <c r="I1319" s="51"/>
      <c r="J1319" s="51"/>
      <c r="K1319" s="51"/>
      <c r="L1319" s="51"/>
    </row>
    <row r="1320" spans="1:12" ht="15" customHeight="1" x14ac:dyDescent="0.25">
      <c r="A1320" s="39" t="s">
        <v>284</v>
      </c>
      <c r="B1320" s="39" t="s">
        <v>383</v>
      </c>
      <c r="C1320" s="11" t="s">
        <v>18</v>
      </c>
      <c r="D1320" s="12">
        <f>SUM(D1321:D1338)</f>
        <v>139012.59999999998</v>
      </c>
      <c r="E1320" s="12">
        <f>SUM(E1321:E1338)</f>
        <v>0</v>
      </c>
      <c r="F1320" s="12">
        <f t="shared" ref="F1320:H1320" si="235">SUM(F1321:F1338)</f>
        <v>51936.399999999994</v>
      </c>
      <c r="G1320" s="12">
        <f t="shared" si="235"/>
        <v>87076.2</v>
      </c>
      <c r="H1320" s="12">
        <f t="shared" si="235"/>
        <v>0</v>
      </c>
      <c r="I1320" s="30" t="s">
        <v>19</v>
      </c>
      <c r="J1320" s="30" t="s">
        <v>19</v>
      </c>
      <c r="K1320" s="30" t="s">
        <v>19</v>
      </c>
      <c r="L1320" s="30" t="s">
        <v>19</v>
      </c>
    </row>
    <row r="1321" spans="1:12" ht="51" customHeight="1" x14ac:dyDescent="0.25">
      <c r="A1321" s="40"/>
      <c r="B1321" s="40"/>
      <c r="C1321" s="52">
        <v>2014</v>
      </c>
      <c r="D1321" s="54">
        <f>SUM(E1321:H1322)</f>
        <v>2275</v>
      </c>
      <c r="E1321" s="54">
        <f>E1342+E1353+E1364+E1375+E1386+E1397+E1430+E1408+E1419+E1441+E1452+E1463+E1474+E1485+E1496+E1507+E1518+E1529+E1540+E1551+E1562+E1573</f>
        <v>0</v>
      </c>
      <c r="F1321" s="54">
        <f t="shared" ref="F1321:H1321" si="236">F1342+F1353+F1364+F1375+F1386+F1397+F1430+F1408+F1419+F1441+F1452+F1463+F1474+F1485+F1496+F1507+F1518+F1529+F1540+F1551+F1562+F1573</f>
        <v>1510.4</v>
      </c>
      <c r="G1321" s="54">
        <f t="shared" si="236"/>
        <v>764.6</v>
      </c>
      <c r="H1321" s="54">
        <f t="shared" si="236"/>
        <v>0</v>
      </c>
      <c r="I1321" s="30" t="s">
        <v>285</v>
      </c>
      <c r="J1321" s="34">
        <v>74</v>
      </c>
      <c r="K1321" s="34">
        <v>74</v>
      </c>
      <c r="L1321" s="34">
        <v>100</v>
      </c>
    </row>
    <row r="1322" spans="1:12" ht="51" customHeight="1" x14ac:dyDescent="0.25">
      <c r="A1322" s="40"/>
      <c r="B1322" s="40"/>
      <c r="C1322" s="53"/>
      <c r="D1322" s="55"/>
      <c r="E1322" s="55"/>
      <c r="F1322" s="55"/>
      <c r="G1322" s="55"/>
      <c r="H1322" s="55"/>
      <c r="I1322" s="31" t="s">
        <v>384</v>
      </c>
      <c r="J1322" s="34">
        <v>8</v>
      </c>
      <c r="K1322" s="34">
        <v>8</v>
      </c>
      <c r="L1322" s="34">
        <v>100</v>
      </c>
    </row>
    <row r="1323" spans="1:12" ht="51" customHeight="1" x14ac:dyDescent="0.25">
      <c r="A1323" s="40"/>
      <c r="B1323" s="40"/>
      <c r="C1323" s="52">
        <v>2015</v>
      </c>
      <c r="D1323" s="54">
        <f>SUM(E1323:H1324)</f>
        <v>18150.400000000001</v>
      </c>
      <c r="E1323" s="54">
        <f>E1343+E1354+E1365+E1376+E1387+E1398+E1431+E1409+E1420+E1442+E1453+E1464+E1475+E1486+E1497+E1508+E1519+E1530+E1541+E1552+E1563+E1574</f>
        <v>0</v>
      </c>
      <c r="F1323" s="54">
        <f t="shared" ref="F1323:H1323" si="237">F1343+F1354+F1365+F1376+F1387+F1398+F1431+F1409+F1420+F1442+F1453+F1464+F1475+F1486+F1497+F1508+F1519+F1530+F1541+F1552+F1563+F1574</f>
        <v>9696.4000000000015</v>
      </c>
      <c r="G1323" s="54">
        <f t="shared" si="237"/>
        <v>8454</v>
      </c>
      <c r="H1323" s="54">
        <f t="shared" si="237"/>
        <v>0</v>
      </c>
      <c r="I1323" s="30" t="s">
        <v>285</v>
      </c>
      <c r="J1323" s="34">
        <v>80</v>
      </c>
      <c r="K1323" s="34">
        <v>80</v>
      </c>
      <c r="L1323" s="34">
        <v>100</v>
      </c>
    </row>
    <row r="1324" spans="1:12" ht="51" customHeight="1" x14ac:dyDescent="0.25">
      <c r="A1324" s="40"/>
      <c r="B1324" s="40"/>
      <c r="C1324" s="53"/>
      <c r="D1324" s="55"/>
      <c r="E1324" s="55"/>
      <c r="F1324" s="55"/>
      <c r="G1324" s="55"/>
      <c r="H1324" s="55"/>
      <c r="I1324" s="31" t="s">
        <v>384</v>
      </c>
      <c r="J1324" s="34">
        <v>9</v>
      </c>
      <c r="K1324" s="34">
        <v>9</v>
      </c>
      <c r="L1324" s="34">
        <v>100</v>
      </c>
    </row>
    <row r="1325" spans="1:12" ht="51" customHeight="1" x14ac:dyDescent="0.25">
      <c r="A1325" s="40"/>
      <c r="B1325" s="40"/>
      <c r="C1325" s="52">
        <v>2016</v>
      </c>
      <c r="D1325" s="54">
        <f>SUM(E1325:H1326)</f>
        <v>19677.3</v>
      </c>
      <c r="E1325" s="54">
        <f>E1344+E1355+E1366+E1377+E1388+E1399+E1432+E1410+E1421+E1443+E1454+E1465+E1476+E1487+E1498+E1509+E1520+E1531+E1542+E1553+E1564+E1575</f>
        <v>0</v>
      </c>
      <c r="F1325" s="54">
        <f t="shared" ref="F1325:H1325" si="238">F1344+F1355+F1366+F1377+F1388+F1399+F1432+F1410+F1421+F1443+F1454+F1465+F1476+F1487+F1498+F1509+F1520+F1531+F1542+F1553+F1564+F1575</f>
        <v>7454.4</v>
      </c>
      <c r="G1325" s="54">
        <f t="shared" si="238"/>
        <v>12222.9</v>
      </c>
      <c r="H1325" s="54">
        <f t="shared" si="238"/>
        <v>0</v>
      </c>
      <c r="I1325" s="30" t="s">
        <v>285</v>
      </c>
      <c r="J1325" s="34">
        <v>83</v>
      </c>
      <c r="K1325" s="34">
        <v>83</v>
      </c>
      <c r="L1325" s="34">
        <v>100</v>
      </c>
    </row>
    <row r="1326" spans="1:12" ht="51" customHeight="1" x14ac:dyDescent="0.25">
      <c r="A1326" s="40"/>
      <c r="B1326" s="40"/>
      <c r="C1326" s="53"/>
      <c r="D1326" s="55"/>
      <c r="E1326" s="55"/>
      <c r="F1326" s="55"/>
      <c r="G1326" s="55"/>
      <c r="H1326" s="55"/>
      <c r="I1326" s="31" t="s">
        <v>384</v>
      </c>
      <c r="J1326" s="34">
        <v>11</v>
      </c>
      <c r="K1326" s="34">
        <v>11</v>
      </c>
      <c r="L1326" s="34">
        <v>100</v>
      </c>
    </row>
    <row r="1327" spans="1:12" ht="51" customHeight="1" x14ac:dyDescent="0.25">
      <c r="A1327" s="40"/>
      <c r="B1327" s="40"/>
      <c r="C1327" s="52">
        <v>2017</v>
      </c>
      <c r="D1327" s="54">
        <f>SUM(E1327:H1328)</f>
        <v>7230.7</v>
      </c>
      <c r="E1327" s="54">
        <f>E1345+E1356+E1367+E1378+E1389+E1400+E1433+E1411+E1422+E1444+E1455+E1466+E1477+E1488+E1499+E1510+E1521+E1532+E1543+E1554+E1565+E1576</f>
        <v>0</v>
      </c>
      <c r="F1327" s="54">
        <f t="shared" ref="F1327:H1327" si="239">F1345+F1356+F1367+F1378+F1389+F1400+F1433+F1411+F1422+F1444+F1455+F1466+F1477+F1488+F1499+F1510+F1521+F1532+F1543+F1554+F1565+F1576</f>
        <v>1910.7</v>
      </c>
      <c r="G1327" s="54">
        <f t="shared" si="239"/>
        <v>5320</v>
      </c>
      <c r="H1327" s="54">
        <f t="shared" si="239"/>
        <v>0</v>
      </c>
      <c r="I1327" s="30" t="s">
        <v>285</v>
      </c>
      <c r="J1327" s="34">
        <v>88</v>
      </c>
      <c r="K1327" s="34">
        <v>88</v>
      </c>
      <c r="L1327" s="34">
        <v>100</v>
      </c>
    </row>
    <row r="1328" spans="1:12" ht="51" customHeight="1" x14ac:dyDescent="0.25">
      <c r="A1328" s="40"/>
      <c r="B1328" s="40"/>
      <c r="C1328" s="53"/>
      <c r="D1328" s="55"/>
      <c r="E1328" s="55"/>
      <c r="F1328" s="55"/>
      <c r="G1328" s="55"/>
      <c r="H1328" s="55"/>
      <c r="I1328" s="31" t="s">
        <v>384</v>
      </c>
      <c r="J1328" s="34">
        <v>15</v>
      </c>
      <c r="K1328" s="34">
        <v>15</v>
      </c>
      <c r="L1328" s="34">
        <v>100</v>
      </c>
    </row>
    <row r="1329" spans="1:12" ht="51" customHeight="1" x14ac:dyDescent="0.25">
      <c r="A1329" s="40"/>
      <c r="B1329" s="40"/>
      <c r="C1329" s="52">
        <v>2018</v>
      </c>
      <c r="D1329" s="54">
        <f>SUM(E1329:H1330)</f>
        <v>8783</v>
      </c>
      <c r="E1329" s="54">
        <f>E1346+E1357+E1368+E1379+E1390+E1401+E1434+E1412+E1423+E1445+E1456+E1467+E1478+E1489+E1500+E1511+E1522+E1533+E1544+E1555+E1566+E1577</f>
        <v>0</v>
      </c>
      <c r="F1329" s="54">
        <f t="shared" ref="F1329:H1329" si="240">F1346+F1357+F1368+F1379+F1390+F1401+F1434+F1412+F1423+F1445+F1456+F1467+F1478+F1489+F1500+F1511+F1522+F1533+F1544+F1555+F1566+F1577</f>
        <v>3000</v>
      </c>
      <c r="G1329" s="54">
        <f t="shared" si="240"/>
        <v>5783</v>
      </c>
      <c r="H1329" s="54">
        <f t="shared" si="240"/>
        <v>0</v>
      </c>
      <c r="I1329" s="30" t="s">
        <v>285</v>
      </c>
      <c r="J1329" s="34">
        <v>90</v>
      </c>
      <c r="K1329" s="34">
        <v>90</v>
      </c>
      <c r="L1329" s="34">
        <v>100</v>
      </c>
    </row>
    <row r="1330" spans="1:12" ht="51" customHeight="1" x14ac:dyDescent="0.25">
      <c r="A1330" s="40"/>
      <c r="B1330" s="40"/>
      <c r="C1330" s="53"/>
      <c r="D1330" s="55"/>
      <c r="E1330" s="55"/>
      <c r="F1330" s="55"/>
      <c r="G1330" s="55"/>
      <c r="H1330" s="55"/>
      <c r="I1330" s="31" t="s">
        <v>384</v>
      </c>
      <c r="J1330" s="34">
        <v>18</v>
      </c>
      <c r="K1330" s="34">
        <v>18</v>
      </c>
      <c r="L1330" s="34">
        <v>100</v>
      </c>
    </row>
    <row r="1331" spans="1:12" ht="51" customHeight="1" x14ac:dyDescent="0.25">
      <c r="A1331" s="40"/>
      <c r="B1331" s="40"/>
      <c r="C1331" s="52">
        <v>2019</v>
      </c>
      <c r="D1331" s="54">
        <f>SUM(E1331:H1332)</f>
        <v>7763</v>
      </c>
      <c r="E1331" s="54">
        <f>E1347+E1358+E1369+E1380+E1391+E1402+E1435+E1413+E1424+E1446+E1457+E1468+E1479+E1490+E1501+E1512+E1523+E1534+E1545+E1556+E1567+E1578</f>
        <v>0</v>
      </c>
      <c r="F1331" s="54">
        <f t="shared" ref="F1331:H1331" si="241">F1347+F1358+F1369+F1380+F1391+F1402+F1435+F1413+F1424+F1446+F1457+F1468+F1479+F1490+F1501+F1512+F1523+F1534+F1545+F1556+F1567+F1578</f>
        <v>4763.3</v>
      </c>
      <c r="G1331" s="54">
        <f t="shared" si="241"/>
        <v>2999.7</v>
      </c>
      <c r="H1331" s="54">
        <f t="shared" si="241"/>
        <v>0</v>
      </c>
      <c r="I1331" s="30" t="s">
        <v>285</v>
      </c>
      <c r="J1331" s="34">
        <v>92</v>
      </c>
      <c r="K1331" s="34">
        <v>92</v>
      </c>
      <c r="L1331" s="34">
        <v>100</v>
      </c>
    </row>
    <row r="1332" spans="1:12" ht="51" customHeight="1" x14ac:dyDescent="0.25">
      <c r="A1332" s="40"/>
      <c r="B1332" s="40"/>
      <c r="C1332" s="53"/>
      <c r="D1332" s="55"/>
      <c r="E1332" s="55"/>
      <c r="F1332" s="55"/>
      <c r="G1332" s="55"/>
      <c r="H1332" s="55"/>
      <c r="I1332" s="31" t="s">
        <v>384</v>
      </c>
      <c r="J1332" s="34">
        <v>21</v>
      </c>
      <c r="K1332" s="34">
        <v>21</v>
      </c>
      <c r="L1332" s="34">
        <v>100</v>
      </c>
    </row>
    <row r="1333" spans="1:12" ht="51" customHeight="1" x14ac:dyDescent="0.25">
      <c r="A1333" s="40"/>
      <c r="B1333" s="40"/>
      <c r="C1333" s="52">
        <v>2020</v>
      </c>
      <c r="D1333" s="54">
        <f>SUM(E1333:H1334)</f>
        <v>9804.9</v>
      </c>
      <c r="E1333" s="54">
        <f>E1348+E1359+E1370+E1381+E1392+E1403+E1436+E1414+E1425+E1447+E1458+E1469+E1480+E1491+E1502+E1513+E1524+E1535+E1546+E1557+E1568+E1579</f>
        <v>0</v>
      </c>
      <c r="F1333" s="54">
        <f t="shared" ref="F1333:H1333" si="242">F1348+F1359+F1370+F1381+F1392+F1403+F1436+F1414+F1425+F1447+F1458+F1469+F1480+F1491+F1502+F1513+F1524+F1535+F1546+F1557+F1568+F1579</f>
        <v>4386.8999999999996</v>
      </c>
      <c r="G1333" s="54">
        <f t="shared" si="242"/>
        <v>5418</v>
      </c>
      <c r="H1333" s="54">
        <f t="shared" si="242"/>
        <v>0</v>
      </c>
      <c r="I1333" s="30" t="s">
        <v>285</v>
      </c>
      <c r="J1333" s="34">
        <v>93</v>
      </c>
      <c r="K1333" s="34">
        <v>93</v>
      </c>
      <c r="L1333" s="34">
        <v>100</v>
      </c>
    </row>
    <row r="1334" spans="1:12" ht="51" customHeight="1" x14ac:dyDescent="0.25">
      <c r="A1334" s="40"/>
      <c r="B1334" s="40"/>
      <c r="C1334" s="53"/>
      <c r="D1334" s="55"/>
      <c r="E1334" s="55"/>
      <c r="F1334" s="55"/>
      <c r="G1334" s="55"/>
      <c r="H1334" s="55"/>
      <c r="I1334" s="31" t="s">
        <v>384</v>
      </c>
      <c r="J1334" s="34">
        <v>23</v>
      </c>
      <c r="K1334" s="34">
        <v>23</v>
      </c>
      <c r="L1334" s="34">
        <v>100</v>
      </c>
    </row>
    <row r="1335" spans="1:12" ht="51" customHeight="1" x14ac:dyDescent="0.25">
      <c r="A1335" s="40"/>
      <c r="B1335" s="40"/>
      <c r="C1335" s="52">
        <v>2021</v>
      </c>
      <c r="D1335" s="54">
        <f>SUM(E1335:H1336)</f>
        <v>6077.1</v>
      </c>
      <c r="E1335" s="54">
        <f>E1349+E1360+E1371+E1382+E1393+E1404+E1437+E1415+E1426+E1448+E1459+E1470+E1481+E1492+E1503+E1514+E1525+E1536+E1547+E1558+E1569+E1580</f>
        <v>0</v>
      </c>
      <c r="F1335" s="54">
        <f t="shared" ref="F1335:H1335" si="243">F1349+F1360+F1371+F1382+F1393+F1404+F1437+F1415+F1426+F1448+F1459+F1470+F1481+F1492+F1503+F1514+F1525+F1536+F1547+F1558+F1569+F1580</f>
        <v>2646.2</v>
      </c>
      <c r="G1335" s="54">
        <f t="shared" si="243"/>
        <v>3430.9</v>
      </c>
      <c r="H1335" s="54">
        <f t="shared" si="243"/>
        <v>0</v>
      </c>
      <c r="I1335" s="30" t="s">
        <v>285</v>
      </c>
      <c r="J1335" s="34">
        <v>95</v>
      </c>
      <c r="K1335" s="34">
        <v>95</v>
      </c>
      <c r="L1335" s="34">
        <v>100</v>
      </c>
    </row>
    <row r="1336" spans="1:12" ht="51" customHeight="1" x14ac:dyDescent="0.25">
      <c r="A1336" s="40"/>
      <c r="B1336" s="40"/>
      <c r="C1336" s="53"/>
      <c r="D1336" s="55"/>
      <c r="E1336" s="55"/>
      <c r="F1336" s="55"/>
      <c r="G1336" s="55"/>
      <c r="H1336" s="55"/>
      <c r="I1336" s="31" t="s">
        <v>384</v>
      </c>
      <c r="J1336" s="34">
        <v>26</v>
      </c>
      <c r="K1336" s="34">
        <v>26</v>
      </c>
      <c r="L1336" s="34">
        <v>100</v>
      </c>
    </row>
    <row r="1337" spans="1:12" ht="51" customHeight="1" x14ac:dyDescent="0.25">
      <c r="A1337" s="40"/>
      <c r="B1337" s="40"/>
      <c r="C1337" s="52">
        <v>2022</v>
      </c>
      <c r="D1337" s="54">
        <f>SUM(E1337:H1338)</f>
        <v>59251.199999999997</v>
      </c>
      <c r="E1337" s="54">
        <f>E1350+E1361+E1372+E1383+E1394+E1405+E1416+E1427+E1438+E1449+E1460+E1471+E1482+E1493+E1504+E1515+E1526+E1537+E1548+E1559+E1570+E1581</f>
        <v>0</v>
      </c>
      <c r="F1337" s="54">
        <f>F1350+F1361+F1372+F1383+F1394+F1405+F1416+F1427+F1438+F1449+F1460+F1471+F1482+F1493+F1504+F1515+F1526+F1537+F1548+F1559+F1570+F1581</f>
        <v>16568.099999999999</v>
      </c>
      <c r="G1337" s="54">
        <f t="shared" ref="G1337:H1337" si="244">G1350+G1361+G1372+G1383+G1394+G1405+G1416+G1427+G1438+G1449+G1460+G1471+G1482+G1493+G1504+G1515+G1526+G1537+G1548+G1559+G1570+G1581</f>
        <v>42683.1</v>
      </c>
      <c r="H1337" s="54">
        <f t="shared" si="244"/>
        <v>0</v>
      </c>
      <c r="I1337" s="30" t="s">
        <v>285</v>
      </c>
      <c r="J1337" s="35">
        <v>96</v>
      </c>
      <c r="K1337" s="35">
        <v>96</v>
      </c>
      <c r="L1337" s="35">
        <v>100</v>
      </c>
    </row>
    <row r="1338" spans="1:12" ht="51" customHeight="1" x14ac:dyDescent="0.25">
      <c r="A1338" s="40"/>
      <c r="B1338" s="40"/>
      <c r="C1338" s="53"/>
      <c r="D1338" s="55"/>
      <c r="E1338" s="55"/>
      <c r="F1338" s="55"/>
      <c r="G1338" s="55"/>
      <c r="H1338" s="55"/>
      <c r="I1338" s="31" t="s">
        <v>384</v>
      </c>
      <c r="J1338" s="35">
        <v>29</v>
      </c>
      <c r="K1338" s="35">
        <v>29</v>
      </c>
      <c r="L1338" s="35">
        <v>100</v>
      </c>
    </row>
    <row r="1339" spans="1:12" ht="51" customHeight="1" x14ac:dyDescent="0.25">
      <c r="A1339" s="40"/>
      <c r="B1339" s="40"/>
      <c r="C1339" s="52">
        <v>2023</v>
      </c>
      <c r="D1339" s="54">
        <f>SUM(E1339:H1340)</f>
        <v>20065.900000000001</v>
      </c>
      <c r="E1339" s="54">
        <f>E1351+E1362+E1373+E1384+E1395+E1406+E1417+E1428+E1439+E1450+E1461+E1472+E1483+E1494+E1505+E1516+E1527+E1538+E1549+E1560+E1571+E1582</f>
        <v>0</v>
      </c>
      <c r="F1339" s="54">
        <f>F1351+F1362+F1373+F1384+F1395+F1406+F1417+F1428+F1439+F1450+F1461+F1472+F1483+F1494+F1505+F1516+F1527+F1538+F1549+F1560+F1571+F1582</f>
        <v>8101</v>
      </c>
      <c r="G1339" s="54">
        <f>G1351+G1362+G1373+G1384+G1395+G1406+G1417+G1428+G1439+G1450+G1461+G1472+G1483+G1494+G1505+G1516+G1527+G1538+G1549+G1560+G1571+G1582</f>
        <v>11964.9</v>
      </c>
      <c r="H1339" s="54">
        <f>H1351+H1362+H1373+H1384+H1395+H1406+H1417+H1428+H1439+H1450+H1461+H1472+H1483+H1494+H1505+H1516+H1527+H1538+H1549+H1560+H1571+H1582</f>
        <v>0</v>
      </c>
      <c r="I1339" s="30" t="s">
        <v>285</v>
      </c>
      <c r="J1339" s="35">
        <v>96</v>
      </c>
      <c r="K1339" s="35">
        <v>96</v>
      </c>
      <c r="L1339" s="35">
        <v>100</v>
      </c>
    </row>
    <row r="1340" spans="1:12" ht="51" customHeight="1" x14ac:dyDescent="0.25">
      <c r="A1340" s="41"/>
      <c r="B1340" s="41"/>
      <c r="C1340" s="53"/>
      <c r="D1340" s="55"/>
      <c r="E1340" s="55"/>
      <c r="F1340" s="55"/>
      <c r="G1340" s="55"/>
      <c r="H1340" s="55"/>
      <c r="I1340" s="31" t="s">
        <v>384</v>
      </c>
      <c r="J1340" s="35">
        <v>31</v>
      </c>
      <c r="K1340" s="35">
        <v>31</v>
      </c>
      <c r="L1340" s="35">
        <v>100</v>
      </c>
    </row>
    <row r="1341" spans="1:12" x14ac:dyDescent="0.25">
      <c r="A1341" s="43" t="s">
        <v>286</v>
      </c>
      <c r="B1341" s="43" t="s">
        <v>287</v>
      </c>
      <c r="C1341" s="13" t="s">
        <v>18</v>
      </c>
      <c r="D1341" s="14">
        <f>SUM(E1341:H1341)</f>
        <v>2275</v>
      </c>
      <c r="E1341" s="14">
        <f>SUM(E1342:E1349)</f>
        <v>0</v>
      </c>
      <c r="F1341" s="14">
        <f>SUM(F1342:F1349)</f>
        <v>1510.4</v>
      </c>
      <c r="G1341" s="14">
        <f>SUM(G1342:G1349)</f>
        <v>764.6</v>
      </c>
      <c r="H1341" s="14">
        <f>SUM(H1342:H1363)</f>
        <v>0</v>
      </c>
      <c r="I1341" s="46" t="s">
        <v>213</v>
      </c>
      <c r="J1341" s="46" t="s">
        <v>213</v>
      </c>
      <c r="K1341" s="46" t="s">
        <v>213</v>
      </c>
      <c r="L1341" s="46" t="s">
        <v>213</v>
      </c>
    </row>
    <row r="1342" spans="1:12" x14ac:dyDescent="0.25">
      <c r="A1342" s="44"/>
      <c r="B1342" s="44"/>
      <c r="C1342" s="13">
        <v>2014</v>
      </c>
      <c r="D1342" s="14">
        <f t="shared" ref="D1342:D1350" si="245">SUM(E1342:H1342)</f>
        <v>2275</v>
      </c>
      <c r="E1342" s="17">
        <v>0</v>
      </c>
      <c r="F1342" s="17">
        <v>1510.4</v>
      </c>
      <c r="G1342" s="17">
        <v>764.6</v>
      </c>
      <c r="H1342" s="17">
        <v>0</v>
      </c>
      <c r="I1342" s="47"/>
      <c r="J1342" s="47"/>
      <c r="K1342" s="47"/>
      <c r="L1342" s="47"/>
    </row>
    <row r="1343" spans="1:12" x14ac:dyDescent="0.25">
      <c r="A1343" s="44"/>
      <c r="B1343" s="44"/>
      <c r="C1343" s="13">
        <v>2015</v>
      </c>
      <c r="D1343" s="14">
        <f t="shared" si="245"/>
        <v>0</v>
      </c>
      <c r="E1343" s="17">
        <v>0</v>
      </c>
      <c r="F1343" s="17">
        <v>0</v>
      </c>
      <c r="G1343" s="17">
        <v>0</v>
      </c>
      <c r="H1343" s="17">
        <v>0</v>
      </c>
      <c r="I1343" s="47"/>
      <c r="J1343" s="47"/>
      <c r="K1343" s="47"/>
      <c r="L1343" s="47"/>
    </row>
    <row r="1344" spans="1:12" x14ac:dyDescent="0.25">
      <c r="A1344" s="44"/>
      <c r="B1344" s="44"/>
      <c r="C1344" s="13">
        <v>2016</v>
      </c>
      <c r="D1344" s="14">
        <f t="shared" si="245"/>
        <v>0</v>
      </c>
      <c r="E1344" s="17">
        <v>0</v>
      </c>
      <c r="F1344" s="17">
        <v>0</v>
      </c>
      <c r="G1344" s="17">
        <v>0</v>
      </c>
      <c r="H1344" s="17">
        <v>0</v>
      </c>
      <c r="I1344" s="47"/>
      <c r="J1344" s="47"/>
      <c r="K1344" s="47"/>
      <c r="L1344" s="47"/>
    </row>
    <row r="1345" spans="1:12" x14ac:dyDescent="0.25">
      <c r="A1345" s="44"/>
      <c r="B1345" s="44"/>
      <c r="C1345" s="13">
        <v>2017</v>
      </c>
      <c r="D1345" s="14">
        <f t="shared" si="245"/>
        <v>0</v>
      </c>
      <c r="E1345" s="17">
        <v>0</v>
      </c>
      <c r="F1345" s="17">
        <v>0</v>
      </c>
      <c r="G1345" s="17">
        <v>0</v>
      </c>
      <c r="H1345" s="17">
        <v>0</v>
      </c>
      <c r="I1345" s="47"/>
      <c r="J1345" s="47"/>
      <c r="K1345" s="47"/>
      <c r="L1345" s="47"/>
    </row>
    <row r="1346" spans="1:12" x14ac:dyDescent="0.25">
      <c r="A1346" s="44"/>
      <c r="B1346" s="44"/>
      <c r="C1346" s="13">
        <v>2018</v>
      </c>
      <c r="D1346" s="14">
        <f t="shared" si="245"/>
        <v>0</v>
      </c>
      <c r="E1346" s="17">
        <v>0</v>
      </c>
      <c r="F1346" s="17">
        <v>0</v>
      </c>
      <c r="G1346" s="17">
        <v>0</v>
      </c>
      <c r="H1346" s="17">
        <v>0</v>
      </c>
      <c r="I1346" s="47"/>
      <c r="J1346" s="47"/>
      <c r="K1346" s="47"/>
      <c r="L1346" s="47"/>
    </row>
    <row r="1347" spans="1:12" x14ac:dyDescent="0.25">
      <c r="A1347" s="44"/>
      <c r="B1347" s="44"/>
      <c r="C1347" s="13">
        <v>2019</v>
      </c>
      <c r="D1347" s="14">
        <f t="shared" si="245"/>
        <v>0</v>
      </c>
      <c r="E1347" s="17">
        <v>0</v>
      </c>
      <c r="F1347" s="17">
        <v>0</v>
      </c>
      <c r="G1347" s="17">
        <v>0</v>
      </c>
      <c r="H1347" s="17">
        <v>0</v>
      </c>
      <c r="I1347" s="47"/>
      <c r="J1347" s="47"/>
      <c r="K1347" s="47"/>
      <c r="L1347" s="47"/>
    </row>
    <row r="1348" spans="1:12" x14ac:dyDescent="0.25">
      <c r="A1348" s="44"/>
      <c r="B1348" s="44"/>
      <c r="C1348" s="13">
        <v>2020</v>
      </c>
      <c r="D1348" s="14">
        <f t="shared" si="245"/>
        <v>0</v>
      </c>
      <c r="E1348" s="17">
        <v>0</v>
      </c>
      <c r="F1348" s="17">
        <v>0</v>
      </c>
      <c r="G1348" s="26">
        <v>0</v>
      </c>
      <c r="H1348" s="17">
        <v>0</v>
      </c>
      <c r="I1348" s="47"/>
      <c r="J1348" s="47"/>
      <c r="K1348" s="47"/>
      <c r="L1348" s="47"/>
    </row>
    <row r="1349" spans="1:12" x14ac:dyDescent="0.25">
      <c r="A1349" s="44"/>
      <c r="B1349" s="44"/>
      <c r="C1349" s="13">
        <v>2021</v>
      </c>
      <c r="D1349" s="14">
        <f t="shared" si="245"/>
        <v>0</v>
      </c>
      <c r="E1349" s="17">
        <v>0</v>
      </c>
      <c r="F1349" s="17">
        <v>0</v>
      </c>
      <c r="G1349" s="17">
        <v>0</v>
      </c>
      <c r="H1349" s="17">
        <v>0</v>
      </c>
      <c r="I1349" s="47"/>
      <c r="J1349" s="47"/>
      <c r="K1349" s="47"/>
      <c r="L1349" s="47"/>
    </row>
    <row r="1350" spans="1:12" x14ac:dyDescent="0.25">
      <c r="A1350" s="44"/>
      <c r="B1350" s="44"/>
      <c r="C1350" s="13">
        <v>2022</v>
      </c>
      <c r="D1350" s="14">
        <f t="shared" si="245"/>
        <v>0</v>
      </c>
      <c r="E1350" s="17">
        <v>0</v>
      </c>
      <c r="F1350" s="17">
        <v>0</v>
      </c>
      <c r="G1350" s="17">
        <v>0</v>
      </c>
      <c r="H1350" s="17">
        <v>0</v>
      </c>
      <c r="I1350" s="47"/>
      <c r="J1350" s="47"/>
      <c r="K1350" s="47"/>
      <c r="L1350" s="47"/>
    </row>
    <row r="1351" spans="1:12" x14ac:dyDescent="0.25">
      <c r="A1351" s="45"/>
      <c r="B1351" s="45"/>
      <c r="C1351" s="13">
        <v>2023</v>
      </c>
      <c r="D1351" s="14"/>
      <c r="E1351" s="17"/>
      <c r="F1351" s="17"/>
      <c r="G1351" s="17"/>
      <c r="H1351" s="17"/>
      <c r="I1351" s="48"/>
      <c r="J1351" s="48"/>
      <c r="K1351" s="48"/>
      <c r="L1351" s="48"/>
    </row>
    <row r="1352" spans="1:12" x14ac:dyDescent="0.25">
      <c r="A1352" s="43" t="s">
        <v>288</v>
      </c>
      <c r="B1352" s="43" t="s">
        <v>289</v>
      </c>
      <c r="C1352" s="13" t="s">
        <v>18</v>
      </c>
      <c r="D1352" s="14">
        <f>SUM(E1352:H1352)</f>
        <v>3584.3</v>
      </c>
      <c r="E1352" s="14">
        <f>SUM(E1353:E1360)</f>
        <v>0</v>
      </c>
      <c r="F1352" s="14">
        <f>SUM(F1353:F1360)</f>
        <v>3584.3</v>
      </c>
      <c r="G1352" s="14">
        <v>0</v>
      </c>
      <c r="H1352" s="14">
        <f>SUM(H1353:H1374)</f>
        <v>0</v>
      </c>
      <c r="I1352" s="46" t="s">
        <v>112</v>
      </c>
      <c r="J1352" s="46" t="s">
        <v>112</v>
      </c>
      <c r="K1352" s="46" t="s">
        <v>112</v>
      </c>
      <c r="L1352" s="46" t="s">
        <v>112</v>
      </c>
    </row>
    <row r="1353" spans="1:12" x14ac:dyDescent="0.25">
      <c r="A1353" s="44"/>
      <c r="B1353" s="44"/>
      <c r="C1353" s="13">
        <v>2014</v>
      </c>
      <c r="D1353" s="14">
        <f t="shared" ref="D1353:D1361" si="246">SUM(E1353:H1353)</f>
        <v>0</v>
      </c>
      <c r="E1353" s="17">
        <v>0</v>
      </c>
      <c r="F1353" s="17">
        <v>0</v>
      </c>
      <c r="G1353" s="17">
        <v>0</v>
      </c>
      <c r="H1353" s="17">
        <v>0</v>
      </c>
      <c r="I1353" s="47"/>
      <c r="J1353" s="47"/>
      <c r="K1353" s="47"/>
      <c r="L1353" s="47"/>
    </row>
    <row r="1354" spans="1:12" x14ac:dyDescent="0.25">
      <c r="A1354" s="44"/>
      <c r="B1354" s="44"/>
      <c r="C1354" s="13">
        <v>2015</v>
      </c>
      <c r="D1354" s="14">
        <f t="shared" si="246"/>
        <v>7813.2</v>
      </c>
      <c r="E1354" s="17">
        <v>0</v>
      </c>
      <c r="F1354" s="17">
        <v>3584.3</v>
      </c>
      <c r="G1354" s="17">
        <v>4228.8999999999996</v>
      </c>
      <c r="H1354" s="17">
        <v>0</v>
      </c>
      <c r="I1354" s="47"/>
      <c r="J1354" s="47"/>
      <c r="K1354" s="47"/>
      <c r="L1354" s="47"/>
    </row>
    <row r="1355" spans="1:12" x14ac:dyDescent="0.25">
      <c r="A1355" s="44"/>
      <c r="B1355" s="44"/>
      <c r="C1355" s="13">
        <v>2016</v>
      </c>
      <c r="D1355" s="14">
        <f t="shared" si="246"/>
        <v>283.60000000000002</v>
      </c>
      <c r="E1355" s="17">
        <v>0</v>
      </c>
      <c r="F1355" s="17">
        <v>0</v>
      </c>
      <c r="G1355" s="17">
        <v>283.60000000000002</v>
      </c>
      <c r="H1355" s="17">
        <v>0</v>
      </c>
      <c r="I1355" s="47"/>
      <c r="J1355" s="47"/>
      <c r="K1355" s="47"/>
      <c r="L1355" s="47"/>
    </row>
    <row r="1356" spans="1:12" x14ac:dyDescent="0.25">
      <c r="A1356" s="44"/>
      <c r="B1356" s="44"/>
      <c r="C1356" s="13">
        <v>2017</v>
      </c>
      <c r="D1356" s="14">
        <f t="shared" si="246"/>
        <v>0</v>
      </c>
      <c r="E1356" s="17">
        <v>0</v>
      </c>
      <c r="F1356" s="17">
        <v>0</v>
      </c>
      <c r="G1356" s="17">
        <v>0</v>
      </c>
      <c r="H1356" s="17">
        <v>0</v>
      </c>
      <c r="I1356" s="47"/>
      <c r="J1356" s="47"/>
      <c r="K1356" s="47"/>
      <c r="L1356" s="47"/>
    </row>
    <row r="1357" spans="1:12" x14ac:dyDescent="0.25">
      <c r="A1357" s="44"/>
      <c r="B1357" s="44"/>
      <c r="C1357" s="13">
        <v>2018</v>
      </c>
      <c r="D1357" s="14">
        <f t="shared" si="246"/>
        <v>0</v>
      </c>
      <c r="E1357" s="17">
        <v>0</v>
      </c>
      <c r="F1357" s="17">
        <v>0</v>
      </c>
      <c r="G1357" s="17">
        <v>0</v>
      </c>
      <c r="H1357" s="17">
        <v>0</v>
      </c>
      <c r="I1357" s="47"/>
      <c r="J1357" s="47"/>
      <c r="K1357" s="47"/>
      <c r="L1357" s="47"/>
    </row>
    <row r="1358" spans="1:12" x14ac:dyDescent="0.25">
      <c r="A1358" s="44"/>
      <c r="B1358" s="44"/>
      <c r="C1358" s="13">
        <v>2019</v>
      </c>
      <c r="D1358" s="14">
        <f t="shared" si="246"/>
        <v>0</v>
      </c>
      <c r="E1358" s="17">
        <v>0</v>
      </c>
      <c r="F1358" s="17">
        <v>0</v>
      </c>
      <c r="G1358" s="17">
        <v>0</v>
      </c>
      <c r="H1358" s="17">
        <v>0</v>
      </c>
      <c r="I1358" s="47"/>
      <c r="J1358" s="47"/>
      <c r="K1358" s="47"/>
      <c r="L1358" s="47"/>
    </row>
    <row r="1359" spans="1:12" x14ac:dyDescent="0.25">
      <c r="A1359" s="44"/>
      <c r="B1359" s="44"/>
      <c r="C1359" s="13">
        <v>2020</v>
      </c>
      <c r="D1359" s="14">
        <f t="shared" si="246"/>
        <v>0</v>
      </c>
      <c r="E1359" s="17">
        <v>0</v>
      </c>
      <c r="F1359" s="17">
        <v>0</v>
      </c>
      <c r="G1359" s="26">
        <v>0</v>
      </c>
      <c r="H1359" s="17">
        <v>0</v>
      </c>
      <c r="I1359" s="47"/>
      <c r="J1359" s="47"/>
      <c r="K1359" s="47"/>
      <c r="L1359" s="47"/>
    </row>
    <row r="1360" spans="1:12" x14ac:dyDescent="0.25">
      <c r="A1360" s="44"/>
      <c r="B1360" s="44"/>
      <c r="C1360" s="13">
        <v>2021</v>
      </c>
      <c r="D1360" s="14">
        <f t="shared" si="246"/>
        <v>0</v>
      </c>
      <c r="E1360" s="17">
        <v>0</v>
      </c>
      <c r="F1360" s="17">
        <v>0</v>
      </c>
      <c r="G1360" s="17">
        <v>0</v>
      </c>
      <c r="H1360" s="17">
        <v>0</v>
      </c>
      <c r="I1360" s="47"/>
      <c r="J1360" s="47"/>
      <c r="K1360" s="47"/>
      <c r="L1360" s="47"/>
    </row>
    <row r="1361" spans="1:12" x14ac:dyDescent="0.25">
      <c r="A1361" s="44"/>
      <c r="B1361" s="44"/>
      <c r="C1361" s="13">
        <v>2022</v>
      </c>
      <c r="D1361" s="14">
        <f t="shared" si="246"/>
        <v>0</v>
      </c>
      <c r="E1361" s="17">
        <v>0</v>
      </c>
      <c r="F1361" s="17">
        <v>0</v>
      </c>
      <c r="G1361" s="17">
        <v>0</v>
      </c>
      <c r="H1361" s="17">
        <v>0</v>
      </c>
      <c r="I1361" s="47"/>
      <c r="J1361" s="47"/>
      <c r="K1361" s="47"/>
      <c r="L1361" s="47"/>
    </row>
    <row r="1362" spans="1:12" x14ac:dyDescent="0.25">
      <c r="A1362" s="45"/>
      <c r="B1362" s="45"/>
      <c r="C1362" s="13">
        <v>2023</v>
      </c>
      <c r="D1362" s="14"/>
      <c r="E1362" s="17"/>
      <c r="F1362" s="17"/>
      <c r="G1362" s="17"/>
      <c r="H1362" s="17"/>
      <c r="I1362" s="48"/>
      <c r="J1362" s="48"/>
      <c r="K1362" s="48"/>
      <c r="L1362" s="48"/>
    </row>
    <row r="1363" spans="1:12" x14ac:dyDescent="0.25">
      <c r="A1363" s="43" t="s">
        <v>290</v>
      </c>
      <c r="B1363" s="43" t="s">
        <v>291</v>
      </c>
      <c r="C1363" s="13" t="s">
        <v>18</v>
      </c>
      <c r="D1363" s="14">
        <f>SUM(E1363:H1363)</f>
        <v>3305.9</v>
      </c>
      <c r="E1363" s="14">
        <f>SUM(E1364:E1371)</f>
        <v>0</v>
      </c>
      <c r="F1363" s="14">
        <f>SUM(F1364:F1371)</f>
        <v>1642.2</v>
      </c>
      <c r="G1363" s="14">
        <f>SUM(G1364:G1371)</f>
        <v>1663.7</v>
      </c>
      <c r="H1363" s="14">
        <f>SUM(H1364:H1374)</f>
        <v>0</v>
      </c>
      <c r="I1363" s="46" t="s">
        <v>115</v>
      </c>
      <c r="J1363" s="46" t="s">
        <v>115</v>
      </c>
      <c r="K1363" s="46" t="s">
        <v>115</v>
      </c>
      <c r="L1363" s="46" t="s">
        <v>115</v>
      </c>
    </row>
    <row r="1364" spans="1:12" x14ac:dyDescent="0.25">
      <c r="A1364" s="44"/>
      <c r="B1364" s="44"/>
      <c r="C1364" s="13">
        <v>2014</v>
      </c>
      <c r="D1364" s="14">
        <f t="shared" ref="D1364:D1372" si="247">SUM(E1364:H1364)</f>
        <v>0</v>
      </c>
      <c r="E1364" s="17">
        <v>0</v>
      </c>
      <c r="F1364" s="17">
        <v>0</v>
      </c>
      <c r="G1364" s="17">
        <v>0</v>
      </c>
      <c r="H1364" s="17">
        <v>0</v>
      </c>
      <c r="I1364" s="47"/>
      <c r="J1364" s="47"/>
      <c r="K1364" s="47"/>
      <c r="L1364" s="47"/>
    </row>
    <row r="1365" spans="1:12" x14ac:dyDescent="0.25">
      <c r="A1365" s="44"/>
      <c r="B1365" s="44"/>
      <c r="C1365" s="13">
        <v>2015</v>
      </c>
      <c r="D1365" s="14">
        <f t="shared" si="247"/>
        <v>0</v>
      </c>
      <c r="E1365" s="17">
        <v>0</v>
      </c>
      <c r="F1365" s="17">
        <v>0</v>
      </c>
      <c r="G1365" s="17">
        <v>0</v>
      </c>
      <c r="H1365" s="17">
        <v>0</v>
      </c>
      <c r="I1365" s="47"/>
      <c r="J1365" s="47"/>
      <c r="K1365" s="47"/>
      <c r="L1365" s="47"/>
    </row>
    <row r="1366" spans="1:12" x14ac:dyDescent="0.25">
      <c r="A1366" s="44"/>
      <c r="B1366" s="44"/>
      <c r="C1366" s="13">
        <v>2016</v>
      </c>
      <c r="D1366" s="14">
        <f t="shared" si="247"/>
        <v>3305.9</v>
      </c>
      <c r="E1366" s="17">
        <v>0</v>
      </c>
      <c r="F1366" s="17">
        <v>1642.2</v>
      </c>
      <c r="G1366" s="17">
        <v>1663.7</v>
      </c>
      <c r="H1366" s="17">
        <v>0</v>
      </c>
      <c r="I1366" s="47"/>
      <c r="J1366" s="47"/>
      <c r="K1366" s="47"/>
      <c r="L1366" s="47"/>
    </row>
    <row r="1367" spans="1:12" x14ac:dyDescent="0.25">
      <c r="A1367" s="44"/>
      <c r="B1367" s="44"/>
      <c r="C1367" s="13">
        <v>2017</v>
      </c>
      <c r="D1367" s="14">
        <f t="shared" si="247"/>
        <v>0</v>
      </c>
      <c r="E1367" s="17">
        <v>0</v>
      </c>
      <c r="F1367" s="17">
        <v>0</v>
      </c>
      <c r="G1367" s="17">
        <v>0</v>
      </c>
      <c r="H1367" s="17">
        <v>0</v>
      </c>
      <c r="I1367" s="47"/>
      <c r="J1367" s="47"/>
      <c r="K1367" s="47"/>
      <c r="L1367" s="47"/>
    </row>
    <row r="1368" spans="1:12" x14ac:dyDescent="0.25">
      <c r="A1368" s="44"/>
      <c r="B1368" s="44"/>
      <c r="C1368" s="13">
        <v>2018</v>
      </c>
      <c r="D1368" s="14">
        <f t="shared" si="247"/>
        <v>0</v>
      </c>
      <c r="E1368" s="17">
        <v>0</v>
      </c>
      <c r="F1368" s="17">
        <v>0</v>
      </c>
      <c r="G1368" s="17">
        <v>0</v>
      </c>
      <c r="H1368" s="17">
        <v>0</v>
      </c>
      <c r="I1368" s="47"/>
      <c r="J1368" s="47"/>
      <c r="K1368" s="47"/>
      <c r="L1368" s="47"/>
    </row>
    <row r="1369" spans="1:12" x14ac:dyDescent="0.25">
      <c r="A1369" s="44"/>
      <c r="B1369" s="44"/>
      <c r="C1369" s="13">
        <v>2019</v>
      </c>
      <c r="D1369" s="14">
        <f t="shared" si="247"/>
        <v>0</v>
      </c>
      <c r="E1369" s="17">
        <v>0</v>
      </c>
      <c r="F1369" s="17">
        <v>0</v>
      </c>
      <c r="G1369" s="17">
        <v>0</v>
      </c>
      <c r="H1369" s="17">
        <v>0</v>
      </c>
      <c r="I1369" s="47"/>
      <c r="J1369" s="47"/>
      <c r="K1369" s="47"/>
      <c r="L1369" s="47"/>
    </row>
    <row r="1370" spans="1:12" x14ac:dyDescent="0.25">
      <c r="A1370" s="44"/>
      <c r="B1370" s="44"/>
      <c r="C1370" s="13">
        <v>2020</v>
      </c>
      <c r="D1370" s="14">
        <f t="shared" si="247"/>
        <v>0</v>
      </c>
      <c r="E1370" s="17">
        <v>0</v>
      </c>
      <c r="F1370" s="17">
        <v>0</v>
      </c>
      <c r="G1370" s="26">
        <v>0</v>
      </c>
      <c r="H1370" s="17">
        <v>0</v>
      </c>
      <c r="I1370" s="47"/>
      <c r="J1370" s="47"/>
      <c r="K1370" s="47"/>
      <c r="L1370" s="47"/>
    </row>
    <row r="1371" spans="1:12" x14ac:dyDescent="0.25">
      <c r="A1371" s="44"/>
      <c r="B1371" s="44"/>
      <c r="C1371" s="13">
        <v>2021</v>
      </c>
      <c r="D1371" s="14">
        <f t="shared" si="247"/>
        <v>0</v>
      </c>
      <c r="E1371" s="17">
        <v>0</v>
      </c>
      <c r="F1371" s="17">
        <v>0</v>
      </c>
      <c r="G1371" s="17">
        <v>0</v>
      </c>
      <c r="H1371" s="17">
        <v>0</v>
      </c>
      <c r="I1371" s="47"/>
      <c r="J1371" s="47"/>
      <c r="K1371" s="47"/>
      <c r="L1371" s="47"/>
    </row>
    <row r="1372" spans="1:12" x14ac:dyDescent="0.25">
      <c r="A1372" s="44"/>
      <c r="B1372" s="44"/>
      <c r="C1372" s="13">
        <v>2022</v>
      </c>
      <c r="D1372" s="14">
        <f t="shared" si="247"/>
        <v>0</v>
      </c>
      <c r="E1372" s="17">
        <v>0</v>
      </c>
      <c r="F1372" s="17">
        <v>0</v>
      </c>
      <c r="G1372" s="17">
        <v>0</v>
      </c>
      <c r="H1372" s="17">
        <v>0</v>
      </c>
      <c r="I1372" s="47"/>
      <c r="J1372" s="47"/>
      <c r="K1372" s="47"/>
      <c r="L1372" s="47"/>
    </row>
    <row r="1373" spans="1:12" x14ac:dyDescent="0.25">
      <c r="A1373" s="45"/>
      <c r="B1373" s="45"/>
      <c r="C1373" s="13">
        <v>2023</v>
      </c>
      <c r="D1373" s="14"/>
      <c r="E1373" s="17"/>
      <c r="F1373" s="17"/>
      <c r="G1373" s="17"/>
      <c r="H1373" s="17"/>
      <c r="I1373" s="48"/>
      <c r="J1373" s="48"/>
      <c r="K1373" s="48"/>
      <c r="L1373" s="48"/>
    </row>
    <row r="1374" spans="1:12" x14ac:dyDescent="0.25">
      <c r="A1374" s="43" t="s">
        <v>292</v>
      </c>
      <c r="B1374" s="43" t="s">
        <v>293</v>
      </c>
      <c r="C1374" s="13" t="s">
        <v>18</v>
      </c>
      <c r="D1374" s="14">
        <f>SUM(E1374:H1374)</f>
        <v>1948.4</v>
      </c>
      <c r="E1374" s="14">
        <f>SUM(E1375:E1382)</f>
        <v>0</v>
      </c>
      <c r="F1374" s="14">
        <f>SUM(F1375:F1382)</f>
        <v>0</v>
      </c>
      <c r="G1374" s="14">
        <f>SUM(G1375:G1382)</f>
        <v>1948.4</v>
      </c>
      <c r="H1374" s="14">
        <f>SUM(H1375:H1385)</f>
        <v>0</v>
      </c>
      <c r="I1374" s="46" t="s">
        <v>30</v>
      </c>
      <c r="J1374" s="46" t="s">
        <v>30</v>
      </c>
      <c r="K1374" s="46" t="s">
        <v>30</v>
      </c>
      <c r="L1374" s="46" t="s">
        <v>30</v>
      </c>
    </row>
    <row r="1375" spans="1:12" x14ac:dyDescent="0.25">
      <c r="A1375" s="44"/>
      <c r="B1375" s="44"/>
      <c r="C1375" s="13">
        <v>2014</v>
      </c>
      <c r="D1375" s="14">
        <f t="shared" ref="D1375:D1383" si="248">SUM(E1375:H1375)</f>
        <v>0</v>
      </c>
      <c r="E1375" s="17">
        <v>0</v>
      </c>
      <c r="F1375" s="17">
        <v>0</v>
      </c>
      <c r="G1375" s="17">
        <v>0</v>
      </c>
      <c r="H1375" s="17">
        <v>0</v>
      </c>
      <c r="I1375" s="47"/>
      <c r="J1375" s="47"/>
      <c r="K1375" s="47"/>
      <c r="L1375" s="47"/>
    </row>
    <row r="1376" spans="1:12" x14ac:dyDescent="0.25">
      <c r="A1376" s="44"/>
      <c r="B1376" s="44"/>
      <c r="C1376" s="13">
        <v>2015</v>
      </c>
      <c r="D1376" s="14">
        <f t="shared" si="248"/>
        <v>0</v>
      </c>
      <c r="E1376" s="17">
        <v>0</v>
      </c>
      <c r="F1376" s="17">
        <v>0</v>
      </c>
      <c r="G1376" s="17">
        <v>0</v>
      </c>
      <c r="H1376" s="17">
        <v>0</v>
      </c>
      <c r="I1376" s="47"/>
      <c r="J1376" s="47"/>
      <c r="K1376" s="47"/>
      <c r="L1376" s="47"/>
    </row>
    <row r="1377" spans="1:12" x14ac:dyDescent="0.25">
      <c r="A1377" s="44"/>
      <c r="B1377" s="44"/>
      <c r="C1377" s="13">
        <v>2016</v>
      </c>
      <c r="D1377" s="14">
        <f t="shared" si="248"/>
        <v>1948.4</v>
      </c>
      <c r="E1377" s="17">
        <v>0</v>
      </c>
      <c r="F1377" s="17">
        <v>0</v>
      </c>
      <c r="G1377" s="17">
        <v>1948.4</v>
      </c>
      <c r="H1377" s="17">
        <v>0</v>
      </c>
      <c r="I1377" s="47"/>
      <c r="J1377" s="47"/>
      <c r="K1377" s="47"/>
      <c r="L1377" s="47"/>
    </row>
    <row r="1378" spans="1:12" x14ac:dyDescent="0.25">
      <c r="A1378" s="44"/>
      <c r="B1378" s="44"/>
      <c r="C1378" s="13">
        <v>2017</v>
      </c>
      <c r="D1378" s="14">
        <f t="shared" si="248"/>
        <v>0</v>
      </c>
      <c r="E1378" s="17">
        <v>0</v>
      </c>
      <c r="F1378" s="17">
        <v>0</v>
      </c>
      <c r="G1378" s="17">
        <v>0</v>
      </c>
      <c r="H1378" s="17">
        <v>0</v>
      </c>
      <c r="I1378" s="47"/>
      <c r="J1378" s="47"/>
      <c r="K1378" s="47"/>
      <c r="L1378" s="47"/>
    </row>
    <row r="1379" spans="1:12" x14ac:dyDescent="0.25">
      <c r="A1379" s="44"/>
      <c r="B1379" s="44"/>
      <c r="C1379" s="13">
        <v>2018</v>
      </c>
      <c r="D1379" s="14">
        <f t="shared" si="248"/>
        <v>0</v>
      </c>
      <c r="E1379" s="17">
        <v>0</v>
      </c>
      <c r="F1379" s="17">
        <v>0</v>
      </c>
      <c r="G1379" s="17">
        <v>0</v>
      </c>
      <c r="H1379" s="17">
        <v>0</v>
      </c>
      <c r="I1379" s="47"/>
      <c r="J1379" s="47"/>
      <c r="K1379" s="47"/>
      <c r="L1379" s="47"/>
    </row>
    <row r="1380" spans="1:12" x14ac:dyDescent="0.25">
      <c r="A1380" s="44"/>
      <c r="B1380" s="44"/>
      <c r="C1380" s="13">
        <v>2019</v>
      </c>
      <c r="D1380" s="14">
        <f t="shared" si="248"/>
        <v>0</v>
      </c>
      <c r="E1380" s="17">
        <v>0</v>
      </c>
      <c r="F1380" s="17">
        <v>0</v>
      </c>
      <c r="G1380" s="17">
        <v>0</v>
      </c>
      <c r="H1380" s="17">
        <v>0</v>
      </c>
      <c r="I1380" s="47"/>
      <c r="J1380" s="47"/>
      <c r="K1380" s="47"/>
      <c r="L1380" s="47"/>
    </row>
    <row r="1381" spans="1:12" x14ac:dyDescent="0.25">
      <c r="A1381" s="44"/>
      <c r="B1381" s="44"/>
      <c r="C1381" s="13">
        <v>2020</v>
      </c>
      <c r="D1381" s="14">
        <f t="shared" si="248"/>
        <v>0</v>
      </c>
      <c r="E1381" s="17">
        <v>0</v>
      </c>
      <c r="F1381" s="17">
        <v>0</v>
      </c>
      <c r="G1381" s="26">
        <v>0</v>
      </c>
      <c r="H1381" s="17">
        <v>0</v>
      </c>
      <c r="I1381" s="47"/>
      <c r="J1381" s="47"/>
      <c r="K1381" s="47"/>
      <c r="L1381" s="47"/>
    </row>
    <row r="1382" spans="1:12" x14ac:dyDescent="0.25">
      <c r="A1382" s="44"/>
      <c r="B1382" s="44"/>
      <c r="C1382" s="13">
        <v>2021</v>
      </c>
      <c r="D1382" s="14">
        <f t="shared" si="248"/>
        <v>0</v>
      </c>
      <c r="E1382" s="17">
        <v>0</v>
      </c>
      <c r="F1382" s="17">
        <v>0</v>
      </c>
      <c r="G1382" s="17">
        <v>0</v>
      </c>
      <c r="H1382" s="17">
        <v>0</v>
      </c>
      <c r="I1382" s="47"/>
      <c r="J1382" s="47"/>
      <c r="K1382" s="47"/>
      <c r="L1382" s="47"/>
    </row>
    <row r="1383" spans="1:12" x14ac:dyDescent="0.25">
      <c r="A1383" s="44"/>
      <c r="B1383" s="44"/>
      <c r="C1383" s="13">
        <v>2022</v>
      </c>
      <c r="D1383" s="14">
        <f t="shared" si="248"/>
        <v>0</v>
      </c>
      <c r="E1383" s="17">
        <v>0</v>
      </c>
      <c r="F1383" s="17">
        <v>0</v>
      </c>
      <c r="G1383" s="17">
        <v>0</v>
      </c>
      <c r="H1383" s="17">
        <v>0</v>
      </c>
      <c r="I1383" s="47"/>
      <c r="J1383" s="47"/>
      <c r="K1383" s="47"/>
      <c r="L1383" s="47"/>
    </row>
    <row r="1384" spans="1:12" x14ac:dyDescent="0.25">
      <c r="A1384" s="45"/>
      <c r="B1384" s="45"/>
      <c r="C1384" s="13">
        <v>2023</v>
      </c>
      <c r="D1384" s="14"/>
      <c r="E1384" s="17"/>
      <c r="F1384" s="17"/>
      <c r="G1384" s="17"/>
      <c r="H1384" s="17"/>
      <c r="I1384" s="48"/>
      <c r="J1384" s="48"/>
      <c r="K1384" s="48"/>
      <c r="L1384" s="48"/>
    </row>
    <row r="1385" spans="1:12" x14ac:dyDescent="0.25">
      <c r="A1385" s="43" t="s">
        <v>294</v>
      </c>
      <c r="B1385" s="43" t="s">
        <v>295</v>
      </c>
      <c r="C1385" s="13" t="s">
        <v>18</v>
      </c>
      <c r="D1385" s="14">
        <f>SUM(E1385:H1385)</f>
        <v>5956.3</v>
      </c>
      <c r="E1385" s="14">
        <f>SUM(E1386:E1393)</f>
        <v>0</v>
      </c>
      <c r="F1385" s="14">
        <f>SUM(F1386:F1393)</f>
        <v>3000</v>
      </c>
      <c r="G1385" s="14">
        <f>SUM(G1386:G1393)</f>
        <v>2956.3</v>
      </c>
      <c r="H1385" s="14">
        <f>SUM(H1386:H1396)</f>
        <v>0</v>
      </c>
      <c r="I1385" s="46" t="s">
        <v>243</v>
      </c>
      <c r="J1385" s="46" t="s">
        <v>243</v>
      </c>
      <c r="K1385" s="46" t="s">
        <v>243</v>
      </c>
      <c r="L1385" s="46" t="s">
        <v>243</v>
      </c>
    </row>
    <row r="1386" spans="1:12" x14ac:dyDescent="0.25">
      <c r="A1386" s="44"/>
      <c r="B1386" s="44"/>
      <c r="C1386" s="13">
        <v>2014</v>
      </c>
      <c r="D1386" s="14">
        <f t="shared" ref="D1386:D1394" si="249">SUM(E1386:H1386)</f>
        <v>0</v>
      </c>
      <c r="E1386" s="17">
        <v>0</v>
      </c>
      <c r="F1386" s="17">
        <v>0</v>
      </c>
      <c r="G1386" s="17">
        <v>0</v>
      </c>
      <c r="H1386" s="17">
        <v>0</v>
      </c>
      <c r="I1386" s="47"/>
      <c r="J1386" s="47"/>
      <c r="K1386" s="47"/>
      <c r="L1386" s="47"/>
    </row>
    <row r="1387" spans="1:12" x14ac:dyDescent="0.25">
      <c r="A1387" s="44"/>
      <c r="B1387" s="44"/>
      <c r="C1387" s="13">
        <v>2015</v>
      </c>
      <c r="D1387" s="14">
        <f t="shared" si="249"/>
        <v>0</v>
      </c>
      <c r="E1387" s="17">
        <v>0</v>
      </c>
      <c r="F1387" s="17">
        <v>0</v>
      </c>
      <c r="G1387" s="17">
        <v>0</v>
      </c>
      <c r="H1387" s="17">
        <v>0</v>
      </c>
      <c r="I1387" s="47"/>
      <c r="J1387" s="47"/>
      <c r="K1387" s="47"/>
      <c r="L1387" s="47"/>
    </row>
    <row r="1388" spans="1:12" x14ac:dyDescent="0.25">
      <c r="A1388" s="44"/>
      <c r="B1388" s="44"/>
      <c r="C1388" s="13">
        <v>2016</v>
      </c>
      <c r="D1388" s="14">
        <f t="shared" si="249"/>
        <v>5956.3</v>
      </c>
      <c r="E1388" s="17">
        <v>0</v>
      </c>
      <c r="F1388" s="17">
        <v>3000</v>
      </c>
      <c r="G1388" s="17">
        <v>2956.3</v>
      </c>
      <c r="H1388" s="17">
        <v>0</v>
      </c>
      <c r="I1388" s="47"/>
      <c r="J1388" s="47"/>
      <c r="K1388" s="47"/>
      <c r="L1388" s="47"/>
    </row>
    <row r="1389" spans="1:12" x14ac:dyDescent="0.25">
      <c r="A1389" s="44"/>
      <c r="B1389" s="44"/>
      <c r="C1389" s="13">
        <v>2017</v>
      </c>
      <c r="D1389" s="14">
        <f t="shared" si="249"/>
        <v>0</v>
      </c>
      <c r="E1389" s="17">
        <v>0</v>
      </c>
      <c r="F1389" s="17">
        <v>0</v>
      </c>
      <c r="G1389" s="17">
        <v>0</v>
      </c>
      <c r="H1389" s="17">
        <v>0</v>
      </c>
      <c r="I1389" s="47"/>
      <c r="J1389" s="47"/>
      <c r="K1389" s="47"/>
      <c r="L1389" s="47"/>
    </row>
    <row r="1390" spans="1:12" x14ac:dyDescent="0.25">
      <c r="A1390" s="44"/>
      <c r="B1390" s="44"/>
      <c r="C1390" s="13">
        <v>2018</v>
      </c>
      <c r="D1390" s="14">
        <f t="shared" si="249"/>
        <v>0</v>
      </c>
      <c r="E1390" s="17">
        <v>0</v>
      </c>
      <c r="F1390" s="17">
        <v>0</v>
      </c>
      <c r="G1390" s="17">
        <v>0</v>
      </c>
      <c r="H1390" s="17">
        <v>0</v>
      </c>
      <c r="I1390" s="47"/>
      <c r="J1390" s="47"/>
      <c r="K1390" s="47"/>
      <c r="L1390" s="47"/>
    </row>
    <row r="1391" spans="1:12" x14ac:dyDescent="0.25">
      <c r="A1391" s="44"/>
      <c r="B1391" s="44"/>
      <c r="C1391" s="13">
        <v>2019</v>
      </c>
      <c r="D1391" s="14">
        <f t="shared" si="249"/>
        <v>0</v>
      </c>
      <c r="E1391" s="17">
        <v>0</v>
      </c>
      <c r="F1391" s="17">
        <v>0</v>
      </c>
      <c r="G1391" s="17">
        <v>0</v>
      </c>
      <c r="H1391" s="17">
        <v>0</v>
      </c>
      <c r="I1391" s="47"/>
      <c r="J1391" s="47"/>
      <c r="K1391" s="47"/>
      <c r="L1391" s="47"/>
    </row>
    <row r="1392" spans="1:12" x14ac:dyDescent="0.25">
      <c r="A1392" s="44"/>
      <c r="B1392" s="44"/>
      <c r="C1392" s="13">
        <v>2020</v>
      </c>
      <c r="D1392" s="14">
        <f t="shared" si="249"/>
        <v>0</v>
      </c>
      <c r="E1392" s="17">
        <v>0</v>
      </c>
      <c r="F1392" s="17">
        <v>0</v>
      </c>
      <c r="G1392" s="26">
        <v>0</v>
      </c>
      <c r="H1392" s="17">
        <v>0</v>
      </c>
      <c r="I1392" s="47"/>
      <c r="J1392" s="47"/>
      <c r="K1392" s="47"/>
      <c r="L1392" s="47"/>
    </row>
    <row r="1393" spans="1:12" x14ac:dyDescent="0.25">
      <c r="A1393" s="44"/>
      <c r="B1393" s="44"/>
      <c r="C1393" s="13">
        <v>2021</v>
      </c>
      <c r="D1393" s="14">
        <f t="shared" si="249"/>
        <v>0</v>
      </c>
      <c r="E1393" s="17">
        <v>0</v>
      </c>
      <c r="F1393" s="17">
        <v>0</v>
      </c>
      <c r="G1393" s="17">
        <v>0</v>
      </c>
      <c r="H1393" s="17">
        <v>0</v>
      </c>
      <c r="I1393" s="47"/>
      <c r="J1393" s="47"/>
      <c r="K1393" s="47"/>
      <c r="L1393" s="47"/>
    </row>
    <row r="1394" spans="1:12" x14ac:dyDescent="0.25">
      <c r="A1394" s="44"/>
      <c r="B1394" s="44"/>
      <c r="C1394" s="13">
        <v>2022</v>
      </c>
      <c r="D1394" s="14">
        <f t="shared" si="249"/>
        <v>0</v>
      </c>
      <c r="E1394" s="17">
        <v>0</v>
      </c>
      <c r="F1394" s="17">
        <v>0</v>
      </c>
      <c r="G1394" s="17">
        <v>0</v>
      </c>
      <c r="H1394" s="17">
        <v>0</v>
      </c>
      <c r="I1394" s="47"/>
      <c r="J1394" s="47"/>
      <c r="K1394" s="47"/>
      <c r="L1394" s="47"/>
    </row>
    <row r="1395" spans="1:12" x14ac:dyDescent="0.25">
      <c r="A1395" s="45"/>
      <c r="B1395" s="45"/>
      <c r="C1395" s="13">
        <v>2023</v>
      </c>
      <c r="D1395" s="14"/>
      <c r="E1395" s="17"/>
      <c r="F1395" s="17"/>
      <c r="G1395" s="17"/>
      <c r="H1395" s="17"/>
      <c r="I1395" s="48"/>
      <c r="J1395" s="48"/>
      <c r="K1395" s="48"/>
      <c r="L1395" s="48"/>
    </row>
    <row r="1396" spans="1:12" x14ac:dyDescent="0.25">
      <c r="A1396" s="43" t="s">
        <v>296</v>
      </c>
      <c r="B1396" s="43" t="s">
        <v>297</v>
      </c>
      <c r="C1396" s="13" t="s">
        <v>18</v>
      </c>
      <c r="D1396" s="14">
        <f>SUM(E1396:H1396)</f>
        <v>3950</v>
      </c>
      <c r="E1396" s="14">
        <f>SUM(E1397:E1404)</f>
        <v>0</v>
      </c>
      <c r="F1396" s="14">
        <f>SUM(F1397:F1404)</f>
        <v>0</v>
      </c>
      <c r="G1396" s="14">
        <f>SUM(G1397:G1404)</f>
        <v>3950</v>
      </c>
      <c r="H1396" s="14">
        <f>SUM(H1397:H1429)</f>
        <v>0</v>
      </c>
      <c r="I1396" s="46" t="s">
        <v>165</v>
      </c>
      <c r="J1396" s="46" t="s">
        <v>165</v>
      </c>
      <c r="K1396" s="46" t="s">
        <v>165</v>
      </c>
      <c r="L1396" s="46" t="s">
        <v>165</v>
      </c>
    </row>
    <row r="1397" spans="1:12" x14ac:dyDescent="0.25">
      <c r="A1397" s="44"/>
      <c r="B1397" s="44"/>
      <c r="C1397" s="13">
        <v>2014</v>
      </c>
      <c r="D1397" s="14">
        <f t="shared" ref="D1397:D1405" si="250">SUM(E1397:H1397)</f>
        <v>0</v>
      </c>
      <c r="E1397" s="17">
        <v>0</v>
      </c>
      <c r="F1397" s="17">
        <v>0</v>
      </c>
      <c r="G1397" s="17">
        <v>0</v>
      </c>
      <c r="H1397" s="17">
        <v>0</v>
      </c>
      <c r="I1397" s="47"/>
      <c r="J1397" s="47"/>
      <c r="K1397" s="47"/>
      <c r="L1397" s="47"/>
    </row>
    <row r="1398" spans="1:12" x14ac:dyDescent="0.25">
      <c r="A1398" s="44"/>
      <c r="B1398" s="44"/>
      <c r="C1398" s="13">
        <v>2015</v>
      </c>
      <c r="D1398" s="14">
        <f t="shared" si="250"/>
        <v>0</v>
      </c>
      <c r="E1398" s="17">
        <v>0</v>
      </c>
      <c r="F1398" s="17">
        <v>0</v>
      </c>
      <c r="G1398" s="17">
        <v>0</v>
      </c>
      <c r="H1398" s="17">
        <v>0</v>
      </c>
      <c r="I1398" s="47"/>
      <c r="J1398" s="47"/>
      <c r="K1398" s="47"/>
      <c r="L1398" s="47"/>
    </row>
    <row r="1399" spans="1:12" x14ac:dyDescent="0.25">
      <c r="A1399" s="44"/>
      <c r="B1399" s="44"/>
      <c r="C1399" s="13">
        <v>2016</v>
      </c>
      <c r="D1399" s="14">
        <f t="shared" si="250"/>
        <v>3950</v>
      </c>
      <c r="E1399" s="17">
        <v>0</v>
      </c>
      <c r="F1399" s="17">
        <v>0</v>
      </c>
      <c r="G1399" s="17">
        <v>3950</v>
      </c>
      <c r="H1399" s="17">
        <v>0</v>
      </c>
      <c r="I1399" s="47"/>
      <c r="J1399" s="47"/>
      <c r="K1399" s="47"/>
      <c r="L1399" s="47"/>
    </row>
    <row r="1400" spans="1:12" x14ac:dyDescent="0.25">
      <c r="A1400" s="44"/>
      <c r="B1400" s="44"/>
      <c r="C1400" s="13">
        <v>2017</v>
      </c>
      <c r="D1400" s="14">
        <f t="shared" si="250"/>
        <v>0</v>
      </c>
      <c r="E1400" s="17">
        <v>0</v>
      </c>
      <c r="F1400" s="17">
        <v>0</v>
      </c>
      <c r="G1400" s="17">
        <v>0</v>
      </c>
      <c r="H1400" s="17">
        <v>0</v>
      </c>
      <c r="I1400" s="47"/>
      <c r="J1400" s="47"/>
      <c r="K1400" s="47"/>
      <c r="L1400" s="47"/>
    </row>
    <row r="1401" spans="1:12" x14ac:dyDescent="0.25">
      <c r="A1401" s="44"/>
      <c r="B1401" s="44"/>
      <c r="C1401" s="13">
        <v>2018</v>
      </c>
      <c r="D1401" s="14">
        <f t="shared" si="250"/>
        <v>0</v>
      </c>
      <c r="E1401" s="17">
        <v>0</v>
      </c>
      <c r="F1401" s="17">
        <v>0</v>
      </c>
      <c r="G1401" s="17">
        <v>0</v>
      </c>
      <c r="H1401" s="17">
        <v>0</v>
      </c>
      <c r="I1401" s="47"/>
      <c r="J1401" s="47"/>
      <c r="K1401" s="47"/>
      <c r="L1401" s="47"/>
    </row>
    <row r="1402" spans="1:12" x14ac:dyDescent="0.25">
      <c r="A1402" s="44"/>
      <c r="B1402" s="44"/>
      <c r="C1402" s="13">
        <v>2019</v>
      </c>
      <c r="D1402" s="14">
        <f t="shared" si="250"/>
        <v>0</v>
      </c>
      <c r="E1402" s="17">
        <v>0</v>
      </c>
      <c r="F1402" s="17">
        <v>0</v>
      </c>
      <c r="G1402" s="17">
        <v>0</v>
      </c>
      <c r="H1402" s="17">
        <v>0</v>
      </c>
      <c r="I1402" s="47"/>
      <c r="J1402" s="47"/>
      <c r="K1402" s="47"/>
      <c r="L1402" s="47"/>
    </row>
    <row r="1403" spans="1:12" x14ac:dyDescent="0.25">
      <c r="A1403" s="44"/>
      <c r="B1403" s="44"/>
      <c r="C1403" s="13">
        <v>2020</v>
      </c>
      <c r="D1403" s="14">
        <f t="shared" si="250"/>
        <v>0</v>
      </c>
      <c r="E1403" s="17">
        <v>0</v>
      </c>
      <c r="F1403" s="17">
        <v>0</v>
      </c>
      <c r="G1403" s="26">
        <v>0</v>
      </c>
      <c r="H1403" s="17">
        <v>0</v>
      </c>
      <c r="I1403" s="47"/>
      <c r="J1403" s="47"/>
      <c r="K1403" s="47"/>
      <c r="L1403" s="47"/>
    </row>
    <row r="1404" spans="1:12" x14ac:dyDescent="0.25">
      <c r="A1404" s="44"/>
      <c r="B1404" s="44"/>
      <c r="C1404" s="13">
        <v>2021</v>
      </c>
      <c r="D1404" s="14">
        <f t="shared" si="250"/>
        <v>0</v>
      </c>
      <c r="E1404" s="17">
        <v>0</v>
      </c>
      <c r="F1404" s="17">
        <v>0</v>
      </c>
      <c r="G1404" s="17">
        <v>0</v>
      </c>
      <c r="H1404" s="17">
        <v>0</v>
      </c>
      <c r="I1404" s="47"/>
      <c r="J1404" s="47"/>
      <c r="K1404" s="47"/>
      <c r="L1404" s="47"/>
    </row>
    <row r="1405" spans="1:12" x14ac:dyDescent="0.25">
      <c r="A1405" s="44"/>
      <c r="B1405" s="44"/>
      <c r="C1405" s="13">
        <v>2022</v>
      </c>
      <c r="D1405" s="14">
        <f t="shared" si="250"/>
        <v>0</v>
      </c>
      <c r="E1405" s="17">
        <v>0</v>
      </c>
      <c r="F1405" s="17">
        <v>0</v>
      </c>
      <c r="G1405" s="17">
        <v>0</v>
      </c>
      <c r="H1405" s="17">
        <v>0</v>
      </c>
      <c r="I1405" s="47"/>
      <c r="J1405" s="47"/>
      <c r="K1405" s="47"/>
      <c r="L1405" s="47"/>
    </row>
    <row r="1406" spans="1:12" x14ac:dyDescent="0.25">
      <c r="A1406" s="45"/>
      <c r="B1406" s="45"/>
      <c r="C1406" s="13">
        <v>2023</v>
      </c>
      <c r="D1406" s="14"/>
      <c r="E1406" s="17"/>
      <c r="F1406" s="17"/>
      <c r="G1406" s="17"/>
      <c r="H1406" s="17"/>
      <c r="I1406" s="48"/>
      <c r="J1406" s="48"/>
      <c r="K1406" s="48"/>
      <c r="L1406" s="48"/>
    </row>
    <row r="1407" spans="1:12" x14ac:dyDescent="0.25">
      <c r="A1407" s="43" t="s">
        <v>298</v>
      </c>
      <c r="B1407" s="43" t="s">
        <v>299</v>
      </c>
      <c r="C1407" s="13" t="s">
        <v>18</v>
      </c>
      <c r="D1407" s="14">
        <f>SUM(E1407:H1407)</f>
        <v>2155.1999999999998</v>
      </c>
      <c r="E1407" s="14">
        <f>SUM(E1408:E1415)</f>
        <v>0</v>
      </c>
      <c r="F1407" s="14">
        <f>SUM(F1408:F1415)</f>
        <v>0</v>
      </c>
      <c r="G1407" s="14">
        <f>SUM(G1408:G1415)</f>
        <v>2155.1999999999998</v>
      </c>
      <c r="H1407" s="14">
        <f>SUM(H1408:H1437)</f>
        <v>0</v>
      </c>
      <c r="I1407" s="46" t="s">
        <v>112</v>
      </c>
      <c r="J1407" s="46" t="s">
        <v>112</v>
      </c>
      <c r="K1407" s="46" t="s">
        <v>112</v>
      </c>
      <c r="L1407" s="46" t="s">
        <v>112</v>
      </c>
    </row>
    <row r="1408" spans="1:12" x14ac:dyDescent="0.25">
      <c r="A1408" s="44"/>
      <c r="B1408" s="44"/>
      <c r="C1408" s="13">
        <v>2014</v>
      </c>
      <c r="D1408" s="14">
        <f t="shared" ref="D1408:D1416" si="251">SUM(E1408:H1408)</f>
        <v>0</v>
      </c>
      <c r="E1408" s="17">
        <v>0</v>
      </c>
      <c r="F1408" s="17">
        <v>0</v>
      </c>
      <c r="G1408" s="17">
        <v>0</v>
      </c>
      <c r="H1408" s="17">
        <v>0</v>
      </c>
      <c r="I1408" s="47"/>
      <c r="J1408" s="47"/>
      <c r="K1408" s="47"/>
      <c r="L1408" s="47"/>
    </row>
    <row r="1409" spans="1:12" x14ac:dyDescent="0.25">
      <c r="A1409" s="44"/>
      <c r="B1409" s="44"/>
      <c r="C1409" s="13">
        <v>2015</v>
      </c>
      <c r="D1409" s="14">
        <f t="shared" si="251"/>
        <v>2155.1999999999998</v>
      </c>
      <c r="E1409" s="17">
        <v>0</v>
      </c>
      <c r="F1409" s="17">
        <v>0</v>
      </c>
      <c r="G1409" s="17">
        <v>2155.1999999999998</v>
      </c>
      <c r="H1409" s="17">
        <v>0</v>
      </c>
      <c r="I1409" s="47"/>
      <c r="J1409" s="47"/>
      <c r="K1409" s="47"/>
      <c r="L1409" s="47"/>
    </row>
    <row r="1410" spans="1:12" x14ac:dyDescent="0.25">
      <c r="A1410" s="44"/>
      <c r="B1410" s="44"/>
      <c r="C1410" s="13">
        <v>2016</v>
      </c>
      <c r="D1410" s="14">
        <f t="shared" si="251"/>
        <v>0</v>
      </c>
      <c r="E1410" s="17">
        <v>0</v>
      </c>
      <c r="F1410" s="17">
        <v>0</v>
      </c>
      <c r="G1410" s="17">
        <v>0</v>
      </c>
      <c r="H1410" s="17">
        <v>0</v>
      </c>
      <c r="I1410" s="47"/>
      <c r="J1410" s="47"/>
      <c r="K1410" s="47"/>
      <c r="L1410" s="47"/>
    </row>
    <row r="1411" spans="1:12" x14ac:dyDescent="0.25">
      <c r="A1411" s="44"/>
      <c r="B1411" s="44"/>
      <c r="C1411" s="13">
        <v>2017</v>
      </c>
      <c r="D1411" s="14">
        <f t="shared" si="251"/>
        <v>0</v>
      </c>
      <c r="E1411" s="17">
        <v>0</v>
      </c>
      <c r="F1411" s="17">
        <v>0</v>
      </c>
      <c r="G1411" s="17">
        <v>0</v>
      </c>
      <c r="H1411" s="17">
        <v>0</v>
      </c>
      <c r="I1411" s="47"/>
      <c r="J1411" s="47"/>
      <c r="K1411" s="47"/>
      <c r="L1411" s="47"/>
    </row>
    <row r="1412" spans="1:12" x14ac:dyDescent="0.25">
      <c r="A1412" s="44"/>
      <c r="B1412" s="44"/>
      <c r="C1412" s="13">
        <v>2018</v>
      </c>
      <c r="D1412" s="14">
        <f t="shared" si="251"/>
        <v>0</v>
      </c>
      <c r="E1412" s="17">
        <v>0</v>
      </c>
      <c r="F1412" s="17">
        <v>0</v>
      </c>
      <c r="G1412" s="17">
        <v>0</v>
      </c>
      <c r="H1412" s="17">
        <v>0</v>
      </c>
      <c r="I1412" s="47"/>
      <c r="J1412" s="47"/>
      <c r="K1412" s="47"/>
      <c r="L1412" s="47"/>
    </row>
    <row r="1413" spans="1:12" x14ac:dyDescent="0.25">
      <c r="A1413" s="44"/>
      <c r="B1413" s="44"/>
      <c r="C1413" s="13">
        <v>2019</v>
      </c>
      <c r="D1413" s="14">
        <f t="shared" si="251"/>
        <v>0</v>
      </c>
      <c r="E1413" s="17">
        <v>0</v>
      </c>
      <c r="F1413" s="17">
        <v>0</v>
      </c>
      <c r="G1413" s="17">
        <v>0</v>
      </c>
      <c r="H1413" s="17">
        <v>0</v>
      </c>
      <c r="I1413" s="47"/>
      <c r="J1413" s="47"/>
      <c r="K1413" s="47"/>
      <c r="L1413" s="47"/>
    </row>
    <row r="1414" spans="1:12" x14ac:dyDescent="0.25">
      <c r="A1414" s="44"/>
      <c r="B1414" s="44"/>
      <c r="C1414" s="13">
        <v>2020</v>
      </c>
      <c r="D1414" s="14">
        <f t="shared" si="251"/>
        <v>0</v>
      </c>
      <c r="E1414" s="17">
        <v>0</v>
      </c>
      <c r="F1414" s="17">
        <v>0</v>
      </c>
      <c r="G1414" s="26">
        <v>0</v>
      </c>
      <c r="H1414" s="17">
        <v>0</v>
      </c>
      <c r="I1414" s="47"/>
      <c r="J1414" s="47"/>
      <c r="K1414" s="47"/>
      <c r="L1414" s="47"/>
    </row>
    <row r="1415" spans="1:12" x14ac:dyDescent="0.25">
      <c r="A1415" s="44"/>
      <c r="B1415" s="44"/>
      <c r="C1415" s="13">
        <v>2021</v>
      </c>
      <c r="D1415" s="14">
        <f t="shared" si="251"/>
        <v>0</v>
      </c>
      <c r="E1415" s="17">
        <v>0</v>
      </c>
      <c r="F1415" s="17">
        <v>0</v>
      </c>
      <c r="G1415" s="17">
        <v>0</v>
      </c>
      <c r="H1415" s="17">
        <v>0</v>
      </c>
      <c r="I1415" s="47"/>
      <c r="J1415" s="47"/>
      <c r="K1415" s="47"/>
      <c r="L1415" s="47"/>
    </row>
    <row r="1416" spans="1:12" x14ac:dyDescent="0.25">
      <c r="A1416" s="44"/>
      <c r="B1416" s="44"/>
      <c r="C1416" s="13">
        <v>2022</v>
      </c>
      <c r="D1416" s="14">
        <f t="shared" si="251"/>
        <v>0</v>
      </c>
      <c r="E1416" s="17">
        <v>0</v>
      </c>
      <c r="F1416" s="17">
        <v>0</v>
      </c>
      <c r="G1416" s="17">
        <v>0</v>
      </c>
      <c r="H1416" s="17">
        <v>0</v>
      </c>
      <c r="I1416" s="47"/>
      <c r="J1416" s="47"/>
      <c r="K1416" s="47"/>
      <c r="L1416" s="47"/>
    </row>
    <row r="1417" spans="1:12" x14ac:dyDescent="0.25">
      <c r="A1417" s="45"/>
      <c r="B1417" s="45"/>
      <c r="C1417" s="13">
        <v>2023</v>
      </c>
      <c r="D1417" s="14"/>
      <c r="E1417" s="17"/>
      <c r="F1417" s="17"/>
      <c r="G1417" s="17"/>
      <c r="H1417" s="17"/>
      <c r="I1417" s="48"/>
      <c r="J1417" s="48"/>
      <c r="K1417" s="48"/>
      <c r="L1417" s="48"/>
    </row>
    <row r="1418" spans="1:12" x14ac:dyDescent="0.25">
      <c r="A1418" s="43" t="s">
        <v>300</v>
      </c>
      <c r="B1418" s="43" t="s">
        <v>301</v>
      </c>
      <c r="C1418" s="13" t="s">
        <v>18</v>
      </c>
      <c r="D1418" s="14">
        <f>SUM(E1418:H1418)</f>
        <v>3821.4</v>
      </c>
      <c r="E1418" s="14">
        <f>SUM(E1419:E1426)</f>
        <v>0</v>
      </c>
      <c r="F1418" s="14">
        <f>SUM(F1419:F1426)</f>
        <v>1910.7</v>
      </c>
      <c r="G1418" s="14">
        <f>SUM(G1419:G1426)</f>
        <v>1910.7</v>
      </c>
      <c r="H1418" s="14">
        <f>SUM(H1419:H1437)</f>
        <v>0</v>
      </c>
      <c r="I1418" s="46" t="s">
        <v>30</v>
      </c>
      <c r="J1418" s="46" t="s">
        <v>30</v>
      </c>
      <c r="K1418" s="46" t="s">
        <v>30</v>
      </c>
      <c r="L1418" s="46" t="s">
        <v>30</v>
      </c>
    </row>
    <row r="1419" spans="1:12" x14ac:dyDescent="0.25">
      <c r="A1419" s="44"/>
      <c r="B1419" s="44"/>
      <c r="C1419" s="13">
        <v>2014</v>
      </c>
      <c r="D1419" s="14">
        <f t="shared" ref="D1419:D1427" si="252">SUM(E1419:H1419)</f>
        <v>0</v>
      </c>
      <c r="E1419" s="17">
        <v>0</v>
      </c>
      <c r="F1419" s="17">
        <v>0</v>
      </c>
      <c r="G1419" s="17">
        <v>0</v>
      </c>
      <c r="H1419" s="17">
        <v>0</v>
      </c>
      <c r="I1419" s="47"/>
      <c r="J1419" s="47"/>
      <c r="K1419" s="47"/>
      <c r="L1419" s="47"/>
    </row>
    <row r="1420" spans="1:12" x14ac:dyDescent="0.25">
      <c r="A1420" s="44"/>
      <c r="B1420" s="44"/>
      <c r="C1420" s="13">
        <v>2015</v>
      </c>
      <c r="D1420" s="14">
        <f t="shared" si="252"/>
        <v>0</v>
      </c>
      <c r="E1420" s="17">
        <v>0</v>
      </c>
      <c r="F1420" s="17">
        <v>0</v>
      </c>
      <c r="G1420" s="17">
        <v>0</v>
      </c>
      <c r="H1420" s="17">
        <v>0</v>
      </c>
      <c r="I1420" s="47"/>
      <c r="J1420" s="47"/>
      <c r="K1420" s="47"/>
      <c r="L1420" s="47"/>
    </row>
    <row r="1421" spans="1:12" x14ac:dyDescent="0.25">
      <c r="A1421" s="44"/>
      <c r="B1421" s="44"/>
      <c r="C1421" s="13">
        <v>2016</v>
      </c>
      <c r="D1421" s="14">
        <f t="shared" si="252"/>
        <v>0</v>
      </c>
      <c r="E1421" s="17">
        <v>0</v>
      </c>
      <c r="F1421" s="17">
        <v>0</v>
      </c>
      <c r="G1421" s="17">
        <v>0</v>
      </c>
      <c r="H1421" s="17">
        <v>0</v>
      </c>
      <c r="I1421" s="47"/>
      <c r="J1421" s="47"/>
      <c r="K1421" s="47"/>
      <c r="L1421" s="47"/>
    </row>
    <row r="1422" spans="1:12" x14ac:dyDescent="0.25">
      <c r="A1422" s="44"/>
      <c r="B1422" s="44"/>
      <c r="C1422" s="13">
        <v>2017</v>
      </c>
      <c r="D1422" s="14">
        <f t="shared" si="252"/>
        <v>3821.4</v>
      </c>
      <c r="E1422" s="17">
        <v>0</v>
      </c>
      <c r="F1422" s="17">
        <v>1910.7</v>
      </c>
      <c r="G1422" s="17">
        <v>1910.7</v>
      </c>
      <c r="H1422" s="17">
        <v>0</v>
      </c>
      <c r="I1422" s="47"/>
      <c r="J1422" s="47"/>
      <c r="K1422" s="47"/>
      <c r="L1422" s="47"/>
    </row>
    <row r="1423" spans="1:12" x14ac:dyDescent="0.25">
      <c r="A1423" s="44"/>
      <c r="B1423" s="44"/>
      <c r="C1423" s="13">
        <v>2018</v>
      </c>
      <c r="D1423" s="14">
        <f t="shared" si="252"/>
        <v>0</v>
      </c>
      <c r="E1423" s="17">
        <v>0</v>
      </c>
      <c r="F1423" s="17">
        <v>0</v>
      </c>
      <c r="G1423" s="17">
        <v>0</v>
      </c>
      <c r="H1423" s="17">
        <v>0</v>
      </c>
      <c r="I1423" s="47"/>
      <c r="J1423" s="47"/>
      <c r="K1423" s="47"/>
      <c r="L1423" s="47"/>
    </row>
    <row r="1424" spans="1:12" x14ac:dyDescent="0.25">
      <c r="A1424" s="44"/>
      <c r="B1424" s="44"/>
      <c r="C1424" s="13">
        <v>2019</v>
      </c>
      <c r="D1424" s="14">
        <f t="shared" si="252"/>
        <v>0</v>
      </c>
      <c r="E1424" s="17">
        <v>0</v>
      </c>
      <c r="F1424" s="17">
        <v>0</v>
      </c>
      <c r="G1424" s="17">
        <v>0</v>
      </c>
      <c r="H1424" s="17">
        <v>0</v>
      </c>
      <c r="I1424" s="47"/>
      <c r="J1424" s="47"/>
      <c r="K1424" s="47"/>
      <c r="L1424" s="47"/>
    </row>
    <row r="1425" spans="1:12" x14ac:dyDescent="0.25">
      <c r="A1425" s="44"/>
      <c r="B1425" s="44"/>
      <c r="C1425" s="13">
        <v>2020</v>
      </c>
      <c r="D1425" s="14">
        <f t="shared" si="252"/>
        <v>0</v>
      </c>
      <c r="E1425" s="17">
        <v>0</v>
      </c>
      <c r="F1425" s="17">
        <v>0</v>
      </c>
      <c r="G1425" s="26">
        <v>0</v>
      </c>
      <c r="H1425" s="17">
        <v>0</v>
      </c>
      <c r="I1425" s="47"/>
      <c r="J1425" s="47"/>
      <c r="K1425" s="47"/>
      <c r="L1425" s="47"/>
    </row>
    <row r="1426" spans="1:12" x14ac:dyDescent="0.25">
      <c r="A1426" s="44"/>
      <c r="B1426" s="44"/>
      <c r="C1426" s="13">
        <v>2021</v>
      </c>
      <c r="D1426" s="14">
        <f t="shared" si="252"/>
        <v>0</v>
      </c>
      <c r="E1426" s="17">
        <v>0</v>
      </c>
      <c r="F1426" s="17">
        <v>0</v>
      </c>
      <c r="G1426" s="17">
        <v>0</v>
      </c>
      <c r="H1426" s="17">
        <v>0</v>
      </c>
      <c r="I1426" s="47"/>
      <c r="J1426" s="47"/>
      <c r="K1426" s="47"/>
      <c r="L1426" s="47"/>
    </row>
    <row r="1427" spans="1:12" x14ac:dyDescent="0.25">
      <c r="A1427" s="44"/>
      <c r="B1427" s="44"/>
      <c r="C1427" s="13">
        <v>2022</v>
      </c>
      <c r="D1427" s="14">
        <f t="shared" si="252"/>
        <v>0</v>
      </c>
      <c r="E1427" s="17">
        <v>0</v>
      </c>
      <c r="F1427" s="17">
        <v>0</v>
      </c>
      <c r="G1427" s="17">
        <v>0</v>
      </c>
      <c r="H1427" s="17">
        <v>0</v>
      </c>
      <c r="I1427" s="47"/>
      <c r="J1427" s="47"/>
      <c r="K1427" s="47"/>
      <c r="L1427" s="47"/>
    </row>
    <row r="1428" spans="1:12" x14ac:dyDescent="0.25">
      <c r="A1428" s="45"/>
      <c r="B1428" s="45"/>
      <c r="C1428" s="13">
        <v>2023</v>
      </c>
      <c r="D1428" s="14"/>
      <c r="E1428" s="17"/>
      <c r="F1428" s="17"/>
      <c r="G1428" s="17"/>
      <c r="H1428" s="17"/>
      <c r="I1428" s="48"/>
      <c r="J1428" s="48"/>
      <c r="K1428" s="48"/>
      <c r="L1428" s="48"/>
    </row>
    <row r="1429" spans="1:12" x14ac:dyDescent="0.25">
      <c r="A1429" s="43" t="s">
        <v>302</v>
      </c>
      <c r="B1429" s="43" t="s">
        <v>303</v>
      </c>
      <c r="C1429" s="13" t="s">
        <v>18</v>
      </c>
      <c r="D1429" s="14">
        <f>SUM(E1429:H1429)</f>
        <v>1997.7</v>
      </c>
      <c r="E1429" s="14">
        <f>SUM(E1430:E1437)</f>
        <v>0</v>
      </c>
      <c r="F1429" s="14">
        <f>SUM(F1430:F1437)</f>
        <v>0</v>
      </c>
      <c r="G1429" s="14">
        <f>SUM(G1430:G1437)</f>
        <v>1997.7</v>
      </c>
      <c r="H1429" s="14">
        <f>SUM(H1430:H1437)</f>
        <v>0</v>
      </c>
      <c r="I1429" s="46" t="s">
        <v>112</v>
      </c>
      <c r="J1429" s="46" t="s">
        <v>112</v>
      </c>
      <c r="K1429" s="46" t="s">
        <v>112</v>
      </c>
      <c r="L1429" s="46" t="s">
        <v>112</v>
      </c>
    </row>
    <row r="1430" spans="1:12" x14ac:dyDescent="0.25">
      <c r="A1430" s="44"/>
      <c r="B1430" s="44"/>
      <c r="C1430" s="13">
        <v>2014</v>
      </c>
      <c r="D1430" s="14">
        <f t="shared" ref="D1430:D1438" si="253">SUM(E1430:H1430)</f>
        <v>0</v>
      </c>
      <c r="E1430" s="17">
        <v>0</v>
      </c>
      <c r="F1430" s="17">
        <v>0</v>
      </c>
      <c r="G1430" s="17">
        <v>0</v>
      </c>
      <c r="H1430" s="17">
        <v>0</v>
      </c>
      <c r="I1430" s="47"/>
      <c r="J1430" s="47"/>
      <c r="K1430" s="47"/>
      <c r="L1430" s="47"/>
    </row>
    <row r="1431" spans="1:12" x14ac:dyDescent="0.25">
      <c r="A1431" s="44"/>
      <c r="B1431" s="44"/>
      <c r="C1431" s="13">
        <v>2015</v>
      </c>
      <c r="D1431" s="14">
        <f t="shared" si="253"/>
        <v>144.30000000000001</v>
      </c>
      <c r="E1431" s="17">
        <v>0</v>
      </c>
      <c r="F1431" s="17">
        <v>0</v>
      </c>
      <c r="G1431" s="17">
        <v>144.30000000000001</v>
      </c>
      <c r="H1431" s="17">
        <v>0</v>
      </c>
      <c r="I1431" s="47"/>
      <c r="J1431" s="47"/>
      <c r="K1431" s="47"/>
      <c r="L1431" s="47"/>
    </row>
    <row r="1432" spans="1:12" x14ac:dyDescent="0.25">
      <c r="A1432" s="44"/>
      <c r="B1432" s="44"/>
      <c r="C1432" s="13">
        <v>2016</v>
      </c>
      <c r="D1432" s="14">
        <f t="shared" si="253"/>
        <v>345.6</v>
      </c>
      <c r="E1432" s="17">
        <v>0</v>
      </c>
      <c r="F1432" s="17">
        <v>0</v>
      </c>
      <c r="G1432" s="17">
        <v>345.6</v>
      </c>
      <c r="H1432" s="17">
        <v>0</v>
      </c>
      <c r="I1432" s="47"/>
      <c r="J1432" s="47"/>
      <c r="K1432" s="47"/>
      <c r="L1432" s="47"/>
    </row>
    <row r="1433" spans="1:12" x14ac:dyDescent="0.25">
      <c r="A1433" s="44"/>
      <c r="B1433" s="44"/>
      <c r="C1433" s="13">
        <v>2017</v>
      </c>
      <c r="D1433" s="14">
        <f t="shared" si="253"/>
        <v>536.4</v>
      </c>
      <c r="E1433" s="17">
        <v>0</v>
      </c>
      <c r="F1433" s="17">
        <v>0</v>
      </c>
      <c r="G1433" s="17">
        <v>536.4</v>
      </c>
      <c r="H1433" s="17">
        <v>0</v>
      </c>
      <c r="I1433" s="47"/>
      <c r="J1433" s="47"/>
      <c r="K1433" s="47"/>
      <c r="L1433" s="47"/>
    </row>
    <row r="1434" spans="1:12" x14ac:dyDescent="0.25">
      <c r="A1434" s="44"/>
      <c r="B1434" s="44"/>
      <c r="C1434" s="13">
        <v>2018</v>
      </c>
      <c r="D1434" s="14">
        <f t="shared" si="253"/>
        <v>584.6</v>
      </c>
      <c r="E1434" s="17">
        <v>0</v>
      </c>
      <c r="F1434" s="17">
        <v>0</v>
      </c>
      <c r="G1434" s="17">
        <v>584.6</v>
      </c>
      <c r="H1434" s="17">
        <v>0</v>
      </c>
      <c r="I1434" s="47"/>
      <c r="J1434" s="47"/>
      <c r="K1434" s="47"/>
      <c r="L1434" s="47"/>
    </row>
    <row r="1435" spans="1:12" x14ac:dyDescent="0.25">
      <c r="A1435" s="44"/>
      <c r="B1435" s="44"/>
      <c r="C1435" s="13">
        <v>2019</v>
      </c>
      <c r="D1435" s="14">
        <f t="shared" si="253"/>
        <v>66</v>
      </c>
      <c r="E1435" s="17">
        <v>0</v>
      </c>
      <c r="F1435" s="17">
        <v>0</v>
      </c>
      <c r="G1435" s="17">
        <v>66</v>
      </c>
      <c r="H1435" s="17">
        <v>0</v>
      </c>
      <c r="I1435" s="47"/>
      <c r="J1435" s="47"/>
      <c r="K1435" s="47"/>
      <c r="L1435" s="47"/>
    </row>
    <row r="1436" spans="1:12" x14ac:dyDescent="0.25">
      <c r="A1436" s="44"/>
      <c r="B1436" s="44"/>
      <c r="C1436" s="13">
        <v>2020</v>
      </c>
      <c r="D1436" s="14">
        <f t="shared" si="253"/>
        <v>0</v>
      </c>
      <c r="E1436" s="17">
        <v>0</v>
      </c>
      <c r="F1436" s="17">
        <v>0</v>
      </c>
      <c r="G1436" s="26">
        <v>0</v>
      </c>
      <c r="H1436" s="17">
        <v>0</v>
      </c>
      <c r="I1436" s="47"/>
      <c r="J1436" s="47"/>
      <c r="K1436" s="47"/>
      <c r="L1436" s="47"/>
    </row>
    <row r="1437" spans="1:12" x14ac:dyDescent="0.25">
      <c r="A1437" s="44"/>
      <c r="B1437" s="44"/>
      <c r="C1437" s="13">
        <v>2021</v>
      </c>
      <c r="D1437" s="14">
        <f t="shared" si="253"/>
        <v>320.8</v>
      </c>
      <c r="E1437" s="17">
        <v>0</v>
      </c>
      <c r="F1437" s="17">
        <v>0</v>
      </c>
      <c r="G1437" s="17">
        <v>320.8</v>
      </c>
      <c r="H1437" s="17">
        <v>0</v>
      </c>
      <c r="I1437" s="47"/>
      <c r="J1437" s="47"/>
      <c r="K1437" s="47"/>
      <c r="L1437" s="47"/>
    </row>
    <row r="1438" spans="1:12" x14ac:dyDescent="0.25">
      <c r="A1438" s="44"/>
      <c r="B1438" s="44"/>
      <c r="C1438" s="13">
        <v>2022</v>
      </c>
      <c r="D1438" s="14">
        <f t="shared" si="253"/>
        <v>0</v>
      </c>
      <c r="E1438" s="17">
        <v>0</v>
      </c>
      <c r="F1438" s="17">
        <v>0</v>
      </c>
      <c r="G1438" s="17">
        <v>0</v>
      </c>
      <c r="H1438" s="17">
        <v>0</v>
      </c>
      <c r="I1438" s="47"/>
      <c r="J1438" s="47"/>
      <c r="K1438" s="47"/>
      <c r="L1438" s="47"/>
    </row>
    <row r="1439" spans="1:12" x14ac:dyDescent="0.25">
      <c r="A1439" s="45"/>
      <c r="B1439" s="45"/>
      <c r="C1439" s="13">
        <v>2023</v>
      </c>
      <c r="D1439" s="14"/>
      <c r="E1439" s="17"/>
      <c r="F1439" s="17"/>
      <c r="G1439" s="17"/>
      <c r="H1439" s="17"/>
      <c r="I1439" s="48"/>
      <c r="J1439" s="48"/>
      <c r="K1439" s="48"/>
      <c r="L1439" s="48"/>
    </row>
    <row r="1440" spans="1:12" x14ac:dyDescent="0.25">
      <c r="A1440" s="43" t="s">
        <v>304</v>
      </c>
      <c r="B1440" s="43" t="s">
        <v>305</v>
      </c>
      <c r="C1440" s="13" t="s">
        <v>18</v>
      </c>
      <c r="D1440" s="14">
        <f>SUM(E1440:H1440)</f>
        <v>17656.3</v>
      </c>
      <c r="E1440" s="14">
        <f>SUM(E1441:E1448)</f>
        <v>0</v>
      </c>
      <c r="F1440" s="14">
        <f>SUM(F1441:F1448)</f>
        <v>13687.599999999999</v>
      </c>
      <c r="G1440" s="14">
        <f>SUM(G1441:G1448)</f>
        <v>3968.7</v>
      </c>
      <c r="H1440" s="14">
        <f>SUM(H1441:H1462)</f>
        <v>0</v>
      </c>
      <c r="I1440" s="46" t="s">
        <v>30</v>
      </c>
      <c r="J1440" s="46" t="s">
        <v>30</v>
      </c>
      <c r="K1440" s="46" t="s">
        <v>30</v>
      </c>
      <c r="L1440" s="46" t="s">
        <v>30</v>
      </c>
    </row>
    <row r="1441" spans="1:12" x14ac:dyDescent="0.25">
      <c r="A1441" s="44"/>
      <c r="B1441" s="44"/>
      <c r="C1441" s="13">
        <v>2014</v>
      </c>
      <c r="D1441" s="14">
        <f t="shared" ref="D1441:D1450" si="254">SUM(E1441:H1441)</f>
        <v>0</v>
      </c>
      <c r="E1441" s="17">
        <v>0</v>
      </c>
      <c r="F1441" s="17">
        <v>0</v>
      </c>
      <c r="G1441" s="17">
        <v>0</v>
      </c>
      <c r="H1441" s="17">
        <v>0</v>
      </c>
      <c r="I1441" s="47"/>
      <c r="J1441" s="47"/>
      <c r="K1441" s="47"/>
      <c r="L1441" s="47"/>
    </row>
    <row r="1442" spans="1:12" x14ac:dyDescent="0.25">
      <c r="A1442" s="44"/>
      <c r="B1442" s="44"/>
      <c r="C1442" s="13">
        <v>2015</v>
      </c>
      <c r="D1442" s="14">
        <f t="shared" si="254"/>
        <v>8037.7000000000007</v>
      </c>
      <c r="E1442" s="17">
        <v>0</v>
      </c>
      <c r="F1442" s="17">
        <v>6112.1</v>
      </c>
      <c r="G1442" s="17">
        <v>1925.6</v>
      </c>
      <c r="H1442" s="17">
        <v>0</v>
      </c>
      <c r="I1442" s="47"/>
      <c r="J1442" s="47"/>
      <c r="K1442" s="47"/>
      <c r="L1442" s="47"/>
    </row>
    <row r="1443" spans="1:12" x14ac:dyDescent="0.25">
      <c r="A1443" s="44"/>
      <c r="B1443" s="44"/>
      <c r="C1443" s="13">
        <v>2016</v>
      </c>
      <c r="D1443" s="14">
        <f t="shared" si="254"/>
        <v>2812.2</v>
      </c>
      <c r="E1443" s="17">
        <v>0</v>
      </c>
      <c r="F1443" s="17">
        <v>2812.2</v>
      </c>
      <c r="G1443" s="17">
        <v>0</v>
      </c>
      <c r="H1443" s="17">
        <v>0</v>
      </c>
      <c r="I1443" s="47"/>
      <c r="J1443" s="47"/>
      <c r="K1443" s="47"/>
      <c r="L1443" s="47"/>
    </row>
    <row r="1444" spans="1:12" x14ac:dyDescent="0.25">
      <c r="A1444" s="44"/>
      <c r="B1444" s="44"/>
      <c r="C1444" s="13">
        <v>2017</v>
      </c>
      <c r="D1444" s="14">
        <f t="shared" si="254"/>
        <v>0</v>
      </c>
      <c r="E1444" s="17">
        <v>0</v>
      </c>
      <c r="F1444" s="17">
        <v>0</v>
      </c>
      <c r="G1444" s="17">
        <v>0</v>
      </c>
      <c r="H1444" s="17">
        <v>0</v>
      </c>
      <c r="I1444" s="47"/>
      <c r="J1444" s="47"/>
      <c r="K1444" s="47"/>
      <c r="L1444" s="47"/>
    </row>
    <row r="1445" spans="1:12" x14ac:dyDescent="0.25">
      <c r="A1445" s="44"/>
      <c r="B1445" s="44"/>
      <c r="C1445" s="13">
        <v>2018</v>
      </c>
      <c r="D1445" s="14">
        <f t="shared" si="254"/>
        <v>0</v>
      </c>
      <c r="E1445" s="17">
        <v>0</v>
      </c>
      <c r="F1445" s="17">
        <v>0</v>
      </c>
      <c r="G1445" s="17">
        <v>0</v>
      </c>
      <c r="H1445" s="17">
        <v>0</v>
      </c>
      <c r="I1445" s="47"/>
      <c r="J1445" s="47"/>
      <c r="K1445" s="47"/>
      <c r="L1445" s="47"/>
    </row>
    <row r="1446" spans="1:12" x14ac:dyDescent="0.25">
      <c r="A1446" s="44"/>
      <c r="B1446" s="44"/>
      <c r="C1446" s="13">
        <v>2019</v>
      </c>
      <c r="D1446" s="14">
        <f t="shared" si="254"/>
        <v>6806.4</v>
      </c>
      <c r="E1446" s="17">
        <v>0</v>
      </c>
      <c r="F1446" s="17">
        <v>4763.3</v>
      </c>
      <c r="G1446" s="17">
        <v>2043.1</v>
      </c>
      <c r="H1446" s="17">
        <v>0</v>
      </c>
      <c r="I1446" s="47"/>
      <c r="J1446" s="47"/>
      <c r="K1446" s="47"/>
      <c r="L1446" s="47"/>
    </row>
    <row r="1447" spans="1:12" x14ac:dyDescent="0.25">
      <c r="A1447" s="44"/>
      <c r="B1447" s="44"/>
      <c r="C1447" s="13">
        <v>2020</v>
      </c>
      <c r="D1447" s="14">
        <f t="shared" si="254"/>
        <v>0</v>
      </c>
      <c r="E1447" s="17">
        <v>0</v>
      </c>
      <c r="F1447" s="17">
        <v>0</v>
      </c>
      <c r="G1447" s="26">
        <v>0</v>
      </c>
      <c r="H1447" s="17">
        <v>0</v>
      </c>
      <c r="I1447" s="47"/>
      <c r="J1447" s="47"/>
      <c r="K1447" s="47"/>
      <c r="L1447" s="47"/>
    </row>
    <row r="1448" spans="1:12" x14ac:dyDescent="0.25">
      <c r="A1448" s="44"/>
      <c r="B1448" s="44"/>
      <c r="C1448" s="13">
        <v>2021</v>
      </c>
      <c r="D1448" s="14">
        <f t="shared" si="254"/>
        <v>0</v>
      </c>
      <c r="E1448" s="17">
        <v>0</v>
      </c>
      <c r="F1448" s="17">
        <v>0</v>
      </c>
      <c r="G1448" s="17">
        <v>0</v>
      </c>
      <c r="H1448" s="17">
        <v>0</v>
      </c>
      <c r="I1448" s="47"/>
      <c r="J1448" s="47"/>
      <c r="K1448" s="47"/>
      <c r="L1448" s="47"/>
    </row>
    <row r="1449" spans="1:12" x14ac:dyDescent="0.25">
      <c r="A1449" s="44"/>
      <c r="B1449" s="44"/>
      <c r="C1449" s="13">
        <v>2022</v>
      </c>
      <c r="D1449" s="14">
        <f t="shared" si="254"/>
        <v>0</v>
      </c>
      <c r="E1449" s="17">
        <v>0</v>
      </c>
      <c r="F1449" s="17">
        <v>0</v>
      </c>
      <c r="G1449" s="17">
        <v>0</v>
      </c>
      <c r="H1449" s="17">
        <v>0</v>
      </c>
      <c r="I1449" s="47"/>
      <c r="J1449" s="47"/>
      <c r="K1449" s="47"/>
      <c r="L1449" s="47"/>
    </row>
    <row r="1450" spans="1:12" x14ac:dyDescent="0.25">
      <c r="A1450" s="45"/>
      <c r="B1450" s="45"/>
      <c r="C1450" s="13">
        <v>2023</v>
      </c>
      <c r="D1450" s="17">
        <f t="shared" si="254"/>
        <v>2971</v>
      </c>
      <c r="E1450" s="17"/>
      <c r="F1450" s="17">
        <v>2971</v>
      </c>
      <c r="G1450" s="17">
        <v>0</v>
      </c>
      <c r="H1450" s="17"/>
      <c r="I1450" s="48"/>
      <c r="J1450" s="48"/>
      <c r="K1450" s="48"/>
      <c r="L1450" s="48"/>
    </row>
    <row r="1451" spans="1:12" x14ac:dyDescent="0.25">
      <c r="A1451" s="43" t="s">
        <v>306</v>
      </c>
      <c r="B1451" s="43" t="s">
        <v>307</v>
      </c>
      <c r="C1451" s="13" t="s">
        <v>18</v>
      </c>
      <c r="D1451" s="14">
        <f>SUM(E1451:H1451)</f>
        <v>0</v>
      </c>
      <c r="E1451" s="14">
        <f>SUM(E1452:E1459)</f>
        <v>0</v>
      </c>
      <c r="F1451" s="14">
        <f>SUM(F1452:F1459)</f>
        <v>0</v>
      </c>
      <c r="G1451" s="14">
        <v>0</v>
      </c>
      <c r="H1451" s="14">
        <f>SUM(H1452:H1473)</f>
        <v>0</v>
      </c>
      <c r="I1451" s="46" t="s">
        <v>208</v>
      </c>
      <c r="J1451" s="46" t="s">
        <v>208</v>
      </c>
      <c r="K1451" s="46" t="s">
        <v>208</v>
      </c>
      <c r="L1451" s="46" t="s">
        <v>208</v>
      </c>
    </row>
    <row r="1452" spans="1:12" x14ac:dyDescent="0.25">
      <c r="A1452" s="44"/>
      <c r="B1452" s="44"/>
      <c r="C1452" s="13">
        <v>2014</v>
      </c>
      <c r="D1452" s="14">
        <f t="shared" ref="D1452:D1460" si="255">SUM(E1452:H1452)</f>
        <v>0</v>
      </c>
      <c r="E1452" s="17">
        <v>0</v>
      </c>
      <c r="F1452" s="17">
        <v>0</v>
      </c>
      <c r="G1452" s="17">
        <v>0</v>
      </c>
      <c r="H1452" s="17">
        <v>0</v>
      </c>
      <c r="I1452" s="47"/>
      <c r="J1452" s="47"/>
      <c r="K1452" s="47"/>
      <c r="L1452" s="47"/>
    </row>
    <row r="1453" spans="1:12" x14ac:dyDescent="0.25">
      <c r="A1453" s="44"/>
      <c r="B1453" s="44"/>
      <c r="C1453" s="13">
        <v>2015</v>
      </c>
      <c r="D1453" s="14">
        <f t="shared" si="255"/>
        <v>0</v>
      </c>
      <c r="E1453" s="17">
        <v>0</v>
      </c>
      <c r="F1453" s="17">
        <v>0</v>
      </c>
      <c r="G1453" s="17">
        <v>0</v>
      </c>
      <c r="H1453" s="17">
        <v>0</v>
      </c>
      <c r="I1453" s="47"/>
      <c r="J1453" s="47"/>
      <c r="K1453" s="47"/>
      <c r="L1453" s="47"/>
    </row>
    <row r="1454" spans="1:12" x14ac:dyDescent="0.25">
      <c r="A1454" s="44"/>
      <c r="B1454" s="44"/>
      <c r="C1454" s="13">
        <v>2016</v>
      </c>
      <c r="D1454" s="14">
        <f t="shared" si="255"/>
        <v>1075.3</v>
      </c>
      <c r="E1454" s="17">
        <v>0</v>
      </c>
      <c r="F1454" s="17">
        <v>0</v>
      </c>
      <c r="G1454" s="17">
        <v>1075.3</v>
      </c>
      <c r="H1454" s="17">
        <v>0</v>
      </c>
      <c r="I1454" s="47"/>
      <c r="J1454" s="47"/>
      <c r="K1454" s="47"/>
      <c r="L1454" s="47"/>
    </row>
    <row r="1455" spans="1:12" x14ac:dyDescent="0.25">
      <c r="A1455" s="44"/>
      <c r="B1455" s="44"/>
      <c r="C1455" s="13">
        <v>2017</v>
      </c>
      <c r="D1455" s="14">
        <f t="shared" si="255"/>
        <v>0</v>
      </c>
      <c r="E1455" s="17">
        <v>0</v>
      </c>
      <c r="F1455" s="17">
        <v>0</v>
      </c>
      <c r="G1455" s="17">
        <v>0</v>
      </c>
      <c r="H1455" s="17">
        <v>0</v>
      </c>
      <c r="I1455" s="47"/>
      <c r="J1455" s="47"/>
      <c r="K1455" s="47"/>
      <c r="L1455" s="47"/>
    </row>
    <row r="1456" spans="1:12" x14ac:dyDescent="0.25">
      <c r="A1456" s="44"/>
      <c r="B1456" s="44"/>
      <c r="C1456" s="13">
        <v>2018</v>
      </c>
      <c r="D1456" s="14">
        <f t="shared" si="255"/>
        <v>0</v>
      </c>
      <c r="E1456" s="17">
        <v>0</v>
      </c>
      <c r="F1456" s="17">
        <v>0</v>
      </c>
      <c r="G1456" s="17">
        <v>0</v>
      </c>
      <c r="H1456" s="17">
        <v>0</v>
      </c>
      <c r="I1456" s="47"/>
      <c r="J1456" s="47"/>
      <c r="K1456" s="47"/>
      <c r="L1456" s="47"/>
    </row>
    <row r="1457" spans="1:12" x14ac:dyDescent="0.25">
      <c r="A1457" s="44"/>
      <c r="B1457" s="44"/>
      <c r="C1457" s="13">
        <v>2019</v>
      </c>
      <c r="D1457" s="14">
        <f t="shared" si="255"/>
        <v>0</v>
      </c>
      <c r="E1457" s="17">
        <v>0</v>
      </c>
      <c r="F1457" s="17">
        <v>0</v>
      </c>
      <c r="G1457" s="17">
        <v>0</v>
      </c>
      <c r="H1457" s="17">
        <v>0</v>
      </c>
      <c r="I1457" s="47"/>
      <c r="J1457" s="47"/>
      <c r="K1457" s="47"/>
      <c r="L1457" s="47"/>
    </row>
    <row r="1458" spans="1:12" x14ac:dyDescent="0.25">
      <c r="A1458" s="44"/>
      <c r="B1458" s="44"/>
      <c r="C1458" s="13">
        <v>2020</v>
      </c>
      <c r="D1458" s="14">
        <f t="shared" si="255"/>
        <v>0</v>
      </c>
      <c r="E1458" s="17">
        <v>0</v>
      </c>
      <c r="F1458" s="17">
        <v>0</v>
      </c>
      <c r="G1458" s="26">
        <v>0</v>
      </c>
      <c r="H1458" s="17">
        <v>0</v>
      </c>
      <c r="I1458" s="47"/>
      <c r="J1458" s="47"/>
      <c r="K1458" s="47"/>
      <c r="L1458" s="47"/>
    </row>
    <row r="1459" spans="1:12" x14ac:dyDescent="0.25">
      <c r="A1459" s="44"/>
      <c r="B1459" s="44"/>
      <c r="C1459" s="13">
        <v>2021</v>
      </c>
      <c r="D1459" s="14">
        <f t="shared" si="255"/>
        <v>0</v>
      </c>
      <c r="E1459" s="17">
        <v>0</v>
      </c>
      <c r="F1459" s="17">
        <v>0</v>
      </c>
      <c r="G1459" s="17">
        <v>0</v>
      </c>
      <c r="H1459" s="17">
        <v>0</v>
      </c>
      <c r="I1459" s="47"/>
      <c r="J1459" s="47"/>
      <c r="K1459" s="47"/>
      <c r="L1459" s="47"/>
    </row>
    <row r="1460" spans="1:12" x14ac:dyDescent="0.25">
      <c r="A1460" s="44"/>
      <c r="B1460" s="44"/>
      <c r="C1460" s="13">
        <v>2022</v>
      </c>
      <c r="D1460" s="14">
        <f t="shared" si="255"/>
        <v>0</v>
      </c>
      <c r="E1460" s="17">
        <v>0</v>
      </c>
      <c r="F1460" s="17">
        <v>0</v>
      </c>
      <c r="G1460" s="17">
        <v>0</v>
      </c>
      <c r="H1460" s="17">
        <v>0</v>
      </c>
      <c r="I1460" s="47"/>
      <c r="J1460" s="47"/>
      <c r="K1460" s="47"/>
      <c r="L1460" s="47"/>
    </row>
    <row r="1461" spans="1:12" x14ac:dyDescent="0.25">
      <c r="A1461" s="45"/>
      <c r="B1461" s="45"/>
      <c r="C1461" s="13">
        <v>2023</v>
      </c>
      <c r="D1461" s="14"/>
      <c r="E1461" s="17"/>
      <c r="F1461" s="17"/>
      <c r="G1461" s="17"/>
      <c r="H1461" s="17"/>
      <c r="I1461" s="48"/>
      <c r="J1461" s="48"/>
      <c r="K1461" s="48"/>
      <c r="L1461" s="48"/>
    </row>
    <row r="1462" spans="1:12" x14ac:dyDescent="0.25">
      <c r="A1462" s="43" t="s">
        <v>308</v>
      </c>
      <c r="B1462" s="43" t="s">
        <v>309</v>
      </c>
      <c r="C1462" s="13" t="s">
        <v>18</v>
      </c>
      <c r="D1462" s="14">
        <f>SUM(E1462:H1462)</f>
        <v>2449.9</v>
      </c>
      <c r="E1462" s="14">
        <f>SUM(E1463:E1470)</f>
        <v>0</v>
      </c>
      <c r="F1462" s="14">
        <f>SUM(F1463:F1470)</f>
        <v>0</v>
      </c>
      <c r="G1462" s="14">
        <f>SUM(G1463:G1470)</f>
        <v>2449.9</v>
      </c>
      <c r="H1462" s="14">
        <f>SUM(H1463:H1473)</f>
        <v>0</v>
      </c>
      <c r="I1462" s="46" t="s">
        <v>184</v>
      </c>
      <c r="J1462" s="46" t="s">
        <v>184</v>
      </c>
      <c r="K1462" s="46" t="s">
        <v>184</v>
      </c>
      <c r="L1462" s="46" t="s">
        <v>184</v>
      </c>
    </row>
    <row r="1463" spans="1:12" x14ac:dyDescent="0.25">
      <c r="A1463" s="44"/>
      <c r="B1463" s="44"/>
      <c r="C1463" s="13">
        <v>2014</v>
      </c>
      <c r="D1463" s="14">
        <f t="shared" ref="D1463:D1471" si="256">SUM(E1463:H1463)</f>
        <v>0</v>
      </c>
      <c r="E1463" s="17">
        <v>0</v>
      </c>
      <c r="F1463" s="17">
        <v>0</v>
      </c>
      <c r="G1463" s="17">
        <v>0</v>
      </c>
      <c r="H1463" s="17">
        <v>0</v>
      </c>
      <c r="I1463" s="47"/>
      <c r="J1463" s="47"/>
      <c r="K1463" s="47"/>
      <c r="L1463" s="47"/>
    </row>
    <row r="1464" spans="1:12" x14ac:dyDescent="0.25">
      <c r="A1464" s="44"/>
      <c r="B1464" s="44"/>
      <c r="C1464" s="13">
        <v>2015</v>
      </c>
      <c r="D1464" s="14">
        <f t="shared" si="256"/>
        <v>0</v>
      </c>
      <c r="E1464" s="17">
        <v>0</v>
      </c>
      <c r="F1464" s="17">
        <v>0</v>
      </c>
      <c r="G1464" s="17">
        <v>0</v>
      </c>
      <c r="H1464" s="17">
        <v>0</v>
      </c>
      <c r="I1464" s="47"/>
      <c r="J1464" s="47"/>
      <c r="K1464" s="47"/>
      <c r="L1464" s="47"/>
    </row>
    <row r="1465" spans="1:12" x14ac:dyDescent="0.25">
      <c r="A1465" s="44"/>
      <c r="B1465" s="44"/>
      <c r="C1465" s="13">
        <v>2016</v>
      </c>
      <c r="D1465" s="14">
        <f t="shared" si="256"/>
        <v>0</v>
      </c>
      <c r="E1465" s="17">
        <v>0</v>
      </c>
      <c r="F1465" s="17">
        <v>0</v>
      </c>
      <c r="G1465" s="17">
        <v>0</v>
      </c>
      <c r="H1465" s="17">
        <v>0</v>
      </c>
      <c r="I1465" s="47"/>
      <c r="J1465" s="47"/>
      <c r="K1465" s="47"/>
      <c r="L1465" s="47"/>
    </row>
    <row r="1466" spans="1:12" x14ac:dyDescent="0.25">
      <c r="A1466" s="44"/>
      <c r="B1466" s="44"/>
      <c r="C1466" s="13">
        <v>2017</v>
      </c>
      <c r="D1466" s="14">
        <f t="shared" si="256"/>
        <v>2449.9</v>
      </c>
      <c r="E1466" s="17">
        <v>0</v>
      </c>
      <c r="F1466" s="17">
        <v>0</v>
      </c>
      <c r="G1466" s="17">
        <v>2449.9</v>
      </c>
      <c r="H1466" s="17">
        <v>0</v>
      </c>
      <c r="I1466" s="47"/>
      <c r="J1466" s="47"/>
      <c r="K1466" s="47"/>
      <c r="L1466" s="47"/>
    </row>
    <row r="1467" spans="1:12" x14ac:dyDescent="0.25">
      <c r="A1467" s="44"/>
      <c r="B1467" s="44"/>
      <c r="C1467" s="13">
        <v>2018</v>
      </c>
      <c r="D1467" s="14">
        <f t="shared" si="256"/>
        <v>0</v>
      </c>
      <c r="E1467" s="17">
        <v>0</v>
      </c>
      <c r="F1467" s="17">
        <v>0</v>
      </c>
      <c r="G1467" s="17">
        <v>0</v>
      </c>
      <c r="H1467" s="17">
        <v>0</v>
      </c>
      <c r="I1467" s="47"/>
      <c r="J1467" s="47"/>
      <c r="K1467" s="47"/>
      <c r="L1467" s="47"/>
    </row>
    <row r="1468" spans="1:12" x14ac:dyDescent="0.25">
      <c r="A1468" s="44"/>
      <c r="B1468" s="44"/>
      <c r="C1468" s="13">
        <v>2019</v>
      </c>
      <c r="D1468" s="14">
        <f t="shared" si="256"/>
        <v>0</v>
      </c>
      <c r="E1468" s="17">
        <v>0</v>
      </c>
      <c r="F1468" s="17">
        <v>0</v>
      </c>
      <c r="G1468" s="17">
        <v>0</v>
      </c>
      <c r="H1468" s="17">
        <v>0</v>
      </c>
      <c r="I1468" s="47"/>
      <c r="J1468" s="47"/>
      <c r="K1468" s="47"/>
      <c r="L1468" s="47"/>
    </row>
    <row r="1469" spans="1:12" x14ac:dyDescent="0.25">
      <c r="A1469" s="44"/>
      <c r="B1469" s="44"/>
      <c r="C1469" s="13">
        <v>2020</v>
      </c>
      <c r="D1469" s="14">
        <f t="shared" si="256"/>
        <v>0</v>
      </c>
      <c r="E1469" s="17">
        <v>0</v>
      </c>
      <c r="F1469" s="17">
        <v>0</v>
      </c>
      <c r="G1469" s="26">
        <v>0</v>
      </c>
      <c r="H1469" s="17">
        <v>0</v>
      </c>
      <c r="I1469" s="47"/>
      <c r="J1469" s="47"/>
      <c r="K1469" s="47"/>
      <c r="L1469" s="47"/>
    </row>
    <row r="1470" spans="1:12" x14ac:dyDescent="0.25">
      <c r="A1470" s="44"/>
      <c r="B1470" s="44"/>
      <c r="C1470" s="13">
        <v>2021</v>
      </c>
      <c r="D1470" s="14">
        <f t="shared" si="256"/>
        <v>0</v>
      </c>
      <c r="E1470" s="17">
        <v>0</v>
      </c>
      <c r="F1470" s="17">
        <v>0</v>
      </c>
      <c r="G1470" s="17">
        <v>0</v>
      </c>
      <c r="H1470" s="17">
        <v>0</v>
      </c>
      <c r="I1470" s="47"/>
      <c r="J1470" s="47"/>
      <c r="K1470" s="47"/>
      <c r="L1470" s="47"/>
    </row>
    <row r="1471" spans="1:12" x14ac:dyDescent="0.25">
      <c r="A1471" s="44"/>
      <c r="B1471" s="44"/>
      <c r="C1471" s="13">
        <v>2022</v>
      </c>
      <c r="D1471" s="14">
        <f t="shared" si="256"/>
        <v>0</v>
      </c>
      <c r="E1471" s="17">
        <v>0</v>
      </c>
      <c r="F1471" s="17">
        <v>0</v>
      </c>
      <c r="G1471" s="17">
        <v>0</v>
      </c>
      <c r="H1471" s="17">
        <v>0</v>
      </c>
      <c r="I1471" s="47"/>
      <c r="J1471" s="47"/>
      <c r="K1471" s="47"/>
      <c r="L1471" s="47"/>
    </row>
    <row r="1472" spans="1:12" x14ac:dyDescent="0.25">
      <c r="A1472" s="45"/>
      <c r="B1472" s="45"/>
      <c r="C1472" s="13">
        <v>2023</v>
      </c>
      <c r="D1472" s="14"/>
      <c r="E1472" s="17"/>
      <c r="F1472" s="17"/>
      <c r="G1472" s="17"/>
      <c r="H1472" s="17"/>
      <c r="I1472" s="48"/>
      <c r="J1472" s="48"/>
      <c r="K1472" s="48"/>
      <c r="L1472" s="48"/>
    </row>
    <row r="1473" spans="1:12" x14ac:dyDescent="0.25">
      <c r="A1473" s="43" t="s">
        <v>310</v>
      </c>
      <c r="B1473" s="43" t="s">
        <v>311</v>
      </c>
      <c r="C1473" s="13" t="s">
        <v>18</v>
      </c>
      <c r="D1473" s="14">
        <f>SUM(E1473:H1473)</f>
        <v>423</v>
      </c>
      <c r="E1473" s="14">
        <f>SUM(E1474:E1481)</f>
        <v>0</v>
      </c>
      <c r="F1473" s="14">
        <f>SUM(F1474:F1481)</f>
        <v>0</v>
      </c>
      <c r="G1473" s="14">
        <f>SUM(G1474:G1481)</f>
        <v>423</v>
      </c>
      <c r="H1473" s="14">
        <f>SUM(H1474:H1484)</f>
        <v>0</v>
      </c>
      <c r="I1473" s="46" t="s">
        <v>243</v>
      </c>
      <c r="J1473" s="46" t="s">
        <v>243</v>
      </c>
      <c r="K1473" s="46" t="s">
        <v>243</v>
      </c>
      <c r="L1473" s="46" t="s">
        <v>243</v>
      </c>
    </row>
    <row r="1474" spans="1:12" x14ac:dyDescent="0.25">
      <c r="A1474" s="44"/>
      <c r="B1474" s="44"/>
      <c r="C1474" s="13">
        <v>2014</v>
      </c>
      <c r="D1474" s="14">
        <f t="shared" ref="D1474:D1482" si="257">SUM(E1474:H1474)</f>
        <v>0</v>
      </c>
      <c r="E1474" s="17">
        <v>0</v>
      </c>
      <c r="F1474" s="17">
        <v>0</v>
      </c>
      <c r="G1474" s="17">
        <v>0</v>
      </c>
      <c r="H1474" s="17">
        <v>0</v>
      </c>
      <c r="I1474" s="47"/>
      <c r="J1474" s="47"/>
      <c r="K1474" s="47"/>
      <c r="L1474" s="47"/>
    </row>
    <row r="1475" spans="1:12" x14ac:dyDescent="0.25">
      <c r="A1475" s="44"/>
      <c r="B1475" s="44"/>
      <c r="C1475" s="13">
        <v>2015</v>
      </c>
      <c r="D1475" s="14">
        <f t="shared" si="257"/>
        <v>0</v>
      </c>
      <c r="E1475" s="17">
        <v>0</v>
      </c>
      <c r="F1475" s="17">
        <v>0</v>
      </c>
      <c r="G1475" s="17">
        <v>0</v>
      </c>
      <c r="H1475" s="17">
        <v>0</v>
      </c>
      <c r="I1475" s="47"/>
      <c r="J1475" s="47"/>
      <c r="K1475" s="47"/>
      <c r="L1475" s="47"/>
    </row>
    <row r="1476" spans="1:12" x14ac:dyDescent="0.25">
      <c r="A1476" s="44"/>
      <c r="B1476" s="44"/>
      <c r="C1476" s="13">
        <v>2016</v>
      </c>
      <c r="D1476" s="14">
        <f t="shared" si="257"/>
        <v>0</v>
      </c>
      <c r="E1476" s="17">
        <v>0</v>
      </c>
      <c r="F1476" s="17">
        <v>0</v>
      </c>
      <c r="G1476" s="17">
        <v>0</v>
      </c>
      <c r="H1476" s="17">
        <v>0</v>
      </c>
      <c r="I1476" s="47"/>
      <c r="J1476" s="47"/>
      <c r="K1476" s="47"/>
      <c r="L1476" s="47"/>
    </row>
    <row r="1477" spans="1:12" x14ac:dyDescent="0.25">
      <c r="A1477" s="44"/>
      <c r="B1477" s="44"/>
      <c r="C1477" s="13">
        <v>2017</v>
      </c>
      <c r="D1477" s="14">
        <f t="shared" si="257"/>
        <v>423</v>
      </c>
      <c r="E1477" s="17">
        <v>0</v>
      </c>
      <c r="F1477" s="17">
        <v>0</v>
      </c>
      <c r="G1477" s="17">
        <v>423</v>
      </c>
      <c r="H1477" s="17">
        <v>0</v>
      </c>
      <c r="I1477" s="47"/>
      <c r="J1477" s="47"/>
      <c r="K1477" s="47"/>
      <c r="L1477" s="47"/>
    </row>
    <row r="1478" spans="1:12" x14ac:dyDescent="0.25">
      <c r="A1478" s="44"/>
      <c r="B1478" s="44"/>
      <c r="C1478" s="13">
        <v>2018</v>
      </c>
      <c r="D1478" s="14">
        <f t="shared" si="257"/>
        <v>0</v>
      </c>
      <c r="E1478" s="17">
        <v>0</v>
      </c>
      <c r="F1478" s="17">
        <v>0</v>
      </c>
      <c r="G1478" s="17">
        <v>0</v>
      </c>
      <c r="H1478" s="17">
        <v>0</v>
      </c>
      <c r="I1478" s="47"/>
      <c r="J1478" s="47"/>
      <c r="K1478" s="47"/>
      <c r="L1478" s="47"/>
    </row>
    <row r="1479" spans="1:12" x14ac:dyDescent="0.25">
      <c r="A1479" s="44"/>
      <c r="B1479" s="44"/>
      <c r="C1479" s="13">
        <v>2019</v>
      </c>
      <c r="D1479" s="14">
        <f t="shared" si="257"/>
        <v>0</v>
      </c>
      <c r="E1479" s="17">
        <v>0</v>
      </c>
      <c r="F1479" s="17">
        <v>0</v>
      </c>
      <c r="G1479" s="17">
        <v>0</v>
      </c>
      <c r="H1479" s="17">
        <v>0</v>
      </c>
      <c r="I1479" s="47"/>
      <c r="J1479" s="47"/>
      <c r="K1479" s="47"/>
      <c r="L1479" s="47"/>
    </row>
    <row r="1480" spans="1:12" x14ac:dyDescent="0.25">
      <c r="A1480" s="44"/>
      <c r="B1480" s="44"/>
      <c r="C1480" s="13">
        <v>2020</v>
      </c>
      <c r="D1480" s="14">
        <f t="shared" si="257"/>
        <v>0</v>
      </c>
      <c r="E1480" s="17">
        <v>0</v>
      </c>
      <c r="F1480" s="17">
        <v>0</v>
      </c>
      <c r="G1480" s="26">
        <v>0</v>
      </c>
      <c r="H1480" s="17">
        <v>0</v>
      </c>
      <c r="I1480" s="47"/>
      <c r="J1480" s="47"/>
      <c r="K1480" s="47"/>
      <c r="L1480" s="47"/>
    </row>
    <row r="1481" spans="1:12" x14ac:dyDescent="0.25">
      <c r="A1481" s="44"/>
      <c r="B1481" s="44"/>
      <c r="C1481" s="13">
        <v>2021</v>
      </c>
      <c r="D1481" s="14">
        <f t="shared" si="257"/>
        <v>0</v>
      </c>
      <c r="E1481" s="17">
        <v>0</v>
      </c>
      <c r="F1481" s="17">
        <v>0</v>
      </c>
      <c r="G1481" s="17">
        <v>0</v>
      </c>
      <c r="H1481" s="17">
        <v>0</v>
      </c>
      <c r="I1481" s="47"/>
      <c r="J1481" s="47"/>
      <c r="K1481" s="47"/>
      <c r="L1481" s="47"/>
    </row>
    <row r="1482" spans="1:12" x14ac:dyDescent="0.25">
      <c r="A1482" s="44"/>
      <c r="B1482" s="44"/>
      <c r="C1482" s="13">
        <v>2022</v>
      </c>
      <c r="D1482" s="14">
        <f t="shared" si="257"/>
        <v>0</v>
      </c>
      <c r="E1482" s="17">
        <v>0</v>
      </c>
      <c r="F1482" s="17">
        <v>0</v>
      </c>
      <c r="G1482" s="17">
        <v>0</v>
      </c>
      <c r="H1482" s="17">
        <v>0</v>
      </c>
      <c r="I1482" s="47"/>
      <c r="J1482" s="47"/>
      <c r="K1482" s="47"/>
      <c r="L1482" s="47"/>
    </row>
    <row r="1483" spans="1:12" x14ac:dyDescent="0.25">
      <c r="A1483" s="45"/>
      <c r="B1483" s="45"/>
      <c r="C1483" s="13">
        <v>2023</v>
      </c>
      <c r="D1483" s="14"/>
      <c r="E1483" s="17"/>
      <c r="F1483" s="17"/>
      <c r="G1483" s="17"/>
      <c r="H1483" s="17"/>
      <c r="I1483" s="48"/>
      <c r="J1483" s="48"/>
      <c r="K1483" s="48"/>
      <c r="L1483" s="48"/>
    </row>
    <row r="1484" spans="1:12" x14ac:dyDescent="0.25">
      <c r="A1484" s="43" t="s">
        <v>312</v>
      </c>
      <c r="B1484" s="43" t="s">
        <v>313</v>
      </c>
      <c r="C1484" s="13" t="s">
        <v>18</v>
      </c>
      <c r="D1484" s="14">
        <f>SUM(E1484:H1484)</f>
        <v>6606.4</v>
      </c>
      <c r="E1484" s="14">
        <f>SUM(E1485:E1492)</f>
        <v>0</v>
      </c>
      <c r="F1484" s="14">
        <f>SUM(F1485:F1492)</f>
        <v>3000</v>
      </c>
      <c r="G1484" s="14">
        <f>SUM(G1485:G1492)</f>
        <v>3606.4</v>
      </c>
      <c r="H1484" s="14">
        <f>SUM(H1485:H1495)</f>
        <v>0</v>
      </c>
      <c r="I1484" s="46" t="s">
        <v>165</v>
      </c>
      <c r="J1484" s="46" t="s">
        <v>165</v>
      </c>
      <c r="K1484" s="46" t="s">
        <v>165</v>
      </c>
      <c r="L1484" s="46" t="s">
        <v>165</v>
      </c>
    </row>
    <row r="1485" spans="1:12" x14ac:dyDescent="0.25">
      <c r="A1485" s="44"/>
      <c r="B1485" s="44"/>
      <c r="C1485" s="13">
        <v>2014</v>
      </c>
      <c r="D1485" s="14">
        <f t="shared" ref="D1485:D1493" si="258">SUM(E1485:H1485)</f>
        <v>0</v>
      </c>
      <c r="E1485" s="17">
        <v>0</v>
      </c>
      <c r="F1485" s="17">
        <v>0</v>
      </c>
      <c r="G1485" s="17">
        <v>0</v>
      </c>
      <c r="H1485" s="17">
        <v>0</v>
      </c>
      <c r="I1485" s="47"/>
      <c r="J1485" s="47"/>
      <c r="K1485" s="47"/>
      <c r="L1485" s="47"/>
    </row>
    <row r="1486" spans="1:12" x14ac:dyDescent="0.25">
      <c r="A1486" s="44"/>
      <c r="B1486" s="44"/>
      <c r="C1486" s="13">
        <v>2015</v>
      </c>
      <c r="D1486" s="14">
        <f t="shared" si="258"/>
        <v>0</v>
      </c>
      <c r="E1486" s="17">
        <v>0</v>
      </c>
      <c r="F1486" s="17">
        <v>0</v>
      </c>
      <c r="G1486" s="17">
        <v>0</v>
      </c>
      <c r="H1486" s="17">
        <v>0</v>
      </c>
      <c r="I1486" s="47"/>
      <c r="J1486" s="47"/>
      <c r="K1486" s="47"/>
      <c r="L1486" s="47"/>
    </row>
    <row r="1487" spans="1:12" x14ac:dyDescent="0.25">
      <c r="A1487" s="44"/>
      <c r="B1487" s="44"/>
      <c r="C1487" s="13">
        <v>2016</v>
      </c>
      <c r="D1487" s="14">
        <f t="shared" si="258"/>
        <v>0</v>
      </c>
      <c r="E1487" s="17">
        <v>0</v>
      </c>
      <c r="F1487" s="17">
        <v>0</v>
      </c>
      <c r="G1487" s="17">
        <v>0</v>
      </c>
      <c r="H1487" s="17">
        <v>0</v>
      </c>
      <c r="I1487" s="47"/>
      <c r="J1487" s="47"/>
      <c r="K1487" s="47"/>
      <c r="L1487" s="47"/>
    </row>
    <row r="1488" spans="1:12" x14ac:dyDescent="0.25">
      <c r="A1488" s="44"/>
      <c r="B1488" s="44"/>
      <c r="C1488" s="13">
        <v>2017</v>
      </c>
      <c r="D1488" s="14">
        <f t="shared" si="258"/>
        <v>0</v>
      </c>
      <c r="E1488" s="17">
        <v>0</v>
      </c>
      <c r="F1488" s="17">
        <v>0</v>
      </c>
      <c r="G1488" s="17">
        <v>0</v>
      </c>
      <c r="H1488" s="17">
        <v>0</v>
      </c>
      <c r="I1488" s="47"/>
      <c r="J1488" s="47"/>
      <c r="K1488" s="47"/>
      <c r="L1488" s="47"/>
    </row>
    <row r="1489" spans="1:12" x14ac:dyDescent="0.25">
      <c r="A1489" s="44"/>
      <c r="B1489" s="44"/>
      <c r="C1489" s="13">
        <v>2018</v>
      </c>
      <c r="D1489" s="14">
        <f t="shared" si="258"/>
        <v>6606.4</v>
      </c>
      <c r="E1489" s="17">
        <v>0</v>
      </c>
      <c r="F1489" s="17">
        <v>3000</v>
      </c>
      <c r="G1489" s="17">
        <v>3606.4</v>
      </c>
      <c r="H1489" s="17">
        <v>0</v>
      </c>
      <c r="I1489" s="47"/>
      <c r="J1489" s="47"/>
      <c r="K1489" s="47"/>
      <c r="L1489" s="47"/>
    </row>
    <row r="1490" spans="1:12" x14ac:dyDescent="0.25">
      <c r="A1490" s="44"/>
      <c r="B1490" s="44"/>
      <c r="C1490" s="13">
        <v>2019</v>
      </c>
      <c r="D1490" s="14">
        <f t="shared" si="258"/>
        <v>0</v>
      </c>
      <c r="E1490" s="17">
        <v>0</v>
      </c>
      <c r="F1490" s="17">
        <v>0</v>
      </c>
      <c r="G1490" s="17">
        <v>0</v>
      </c>
      <c r="H1490" s="17">
        <v>0</v>
      </c>
      <c r="I1490" s="47"/>
      <c r="J1490" s="47"/>
      <c r="K1490" s="47"/>
      <c r="L1490" s="47"/>
    </row>
    <row r="1491" spans="1:12" x14ac:dyDescent="0.25">
      <c r="A1491" s="44"/>
      <c r="B1491" s="44"/>
      <c r="C1491" s="13">
        <v>2020</v>
      </c>
      <c r="D1491" s="14">
        <f t="shared" si="258"/>
        <v>0</v>
      </c>
      <c r="E1491" s="17">
        <v>0</v>
      </c>
      <c r="F1491" s="17">
        <v>0</v>
      </c>
      <c r="G1491" s="26">
        <v>0</v>
      </c>
      <c r="H1491" s="17">
        <v>0</v>
      </c>
      <c r="I1491" s="47"/>
      <c r="J1491" s="47"/>
      <c r="K1491" s="47"/>
      <c r="L1491" s="47"/>
    </row>
    <row r="1492" spans="1:12" x14ac:dyDescent="0.25">
      <c r="A1492" s="44"/>
      <c r="B1492" s="44"/>
      <c r="C1492" s="13">
        <v>2021</v>
      </c>
      <c r="D1492" s="14">
        <f t="shared" si="258"/>
        <v>0</v>
      </c>
      <c r="E1492" s="17">
        <v>0</v>
      </c>
      <c r="F1492" s="17">
        <v>0</v>
      </c>
      <c r="G1492" s="17">
        <v>0</v>
      </c>
      <c r="H1492" s="17">
        <v>0</v>
      </c>
      <c r="I1492" s="47"/>
      <c r="J1492" s="47"/>
      <c r="K1492" s="47"/>
      <c r="L1492" s="47"/>
    </row>
    <row r="1493" spans="1:12" x14ac:dyDescent="0.25">
      <c r="A1493" s="44"/>
      <c r="B1493" s="44"/>
      <c r="C1493" s="13">
        <v>2022</v>
      </c>
      <c r="D1493" s="14">
        <f t="shared" si="258"/>
        <v>0</v>
      </c>
      <c r="E1493" s="17">
        <v>0</v>
      </c>
      <c r="F1493" s="17">
        <v>0</v>
      </c>
      <c r="G1493" s="17">
        <v>0</v>
      </c>
      <c r="H1493" s="17">
        <v>0</v>
      </c>
      <c r="I1493" s="47"/>
      <c r="J1493" s="47"/>
      <c r="K1493" s="47"/>
      <c r="L1493" s="47"/>
    </row>
    <row r="1494" spans="1:12" x14ac:dyDescent="0.25">
      <c r="A1494" s="45"/>
      <c r="B1494" s="45"/>
      <c r="C1494" s="13">
        <v>2023</v>
      </c>
      <c r="D1494" s="14"/>
      <c r="E1494" s="17"/>
      <c r="F1494" s="17"/>
      <c r="G1494" s="17"/>
      <c r="H1494" s="17"/>
      <c r="I1494" s="48"/>
      <c r="J1494" s="48"/>
      <c r="K1494" s="48"/>
      <c r="L1494" s="48"/>
    </row>
    <row r="1495" spans="1:12" x14ac:dyDescent="0.25">
      <c r="A1495" s="43" t="s">
        <v>314</v>
      </c>
      <c r="B1495" s="43" t="s">
        <v>315</v>
      </c>
      <c r="C1495" s="13" t="s">
        <v>18</v>
      </c>
      <c r="D1495" s="14">
        <f>SUM(E1495:H1495)</f>
        <v>1592</v>
      </c>
      <c r="E1495" s="14">
        <f>SUM(E1496:E1503)</f>
        <v>0</v>
      </c>
      <c r="F1495" s="14">
        <f>SUM(F1496:F1503)</f>
        <v>0</v>
      </c>
      <c r="G1495" s="14">
        <f>SUM(G1496:G1503)</f>
        <v>1592</v>
      </c>
      <c r="H1495" s="14">
        <f>SUM(H1496:H1528)</f>
        <v>0</v>
      </c>
      <c r="I1495" s="46" t="s">
        <v>112</v>
      </c>
      <c r="J1495" s="46" t="s">
        <v>112</v>
      </c>
      <c r="K1495" s="46" t="s">
        <v>112</v>
      </c>
      <c r="L1495" s="46" t="s">
        <v>112</v>
      </c>
    </row>
    <row r="1496" spans="1:12" x14ac:dyDescent="0.25">
      <c r="A1496" s="44"/>
      <c r="B1496" s="44"/>
      <c r="C1496" s="13">
        <v>2014</v>
      </c>
      <c r="D1496" s="14">
        <f t="shared" ref="D1496:D1504" si="259">SUM(E1496:H1496)</f>
        <v>0</v>
      </c>
      <c r="E1496" s="17">
        <v>0</v>
      </c>
      <c r="F1496" s="17">
        <v>0</v>
      </c>
      <c r="G1496" s="17">
        <v>0</v>
      </c>
      <c r="H1496" s="17">
        <v>0</v>
      </c>
      <c r="I1496" s="47"/>
      <c r="J1496" s="47"/>
      <c r="K1496" s="47"/>
      <c r="L1496" s="47"/>
    </row>
    <row r="1497" spans="1:12" x14ac:dyDescent="0.25">
      <c r="A1497" s="44"/>
      <c r="B1497" s="44"/>
      <c r="C1497" s="13">
        <v>2015</v>
      </c>
      <c r="D1497" s="14">
        <f t="shared" si="259"/>
        <v>0</v>
      </c>
      <c r="E1497" s="17">
        <v>0</v>
      </c>
      <c r="F1497" s="17">
        <v>0</v>
      </c>
      <c r="G1497" s="17">
        <v>0</v>
      </c>
      <c r="H1497" s="17">
        <v>0</v>
      </c>
      <c r="I1497" s="47"/>
      <c r="J1497" s="47"/>
      <c r="K1497" s="47"/>
      <c r="L1497" s="47"/>
    </row>
    <row r="1498" spans="1:12" x14ac:dyDescent="0.25">
      <c r="A1498" s="44"/>
      <c r="B1498" s="44"/>
      <c r="C1498" s="13">
        <v>2016</v>
      </c>
      <c r="D1498" s="14">
        <f t="shared" si="259"/>
        <v>0</v>
      </c>
      <c r="E1498" s="17">
        <v>0</v>
      </c>
      <c r="F1498" s="17">
        <v>0</v>
      </c>
      <c r="G1498" s="17">
        <v>0</v>
      </c>
      <c r="H1498" s="17">
        <v>0</v>
      </c>
      <c r="I1498" s="47"/>
      <c r="J1498" s="47"/>
      <c r="K1498" s="47"/>
      <c r="L1498" s="47"/>
    </row>
    <row r="1499" spans="1:12" x14ac:dyDescent="0.25">
      <c r="A1499" s="44"/>
      <c r="B1499" s="44"/>
      <c r="C1499" s="13">
        <v>2017</v>
      </c>
      <c r="D1499" s="14">
        <f t="shared" si="259"/>
        <v>0</v>
      </c>
      <c r="E1499" s="17">
        <v>0</v>
      </c>
      <c r="F1499" s="17">
        <v>0</v>
      </c>
      <c r="G1499" s="17">
        <v>0</v>
      </c>
      <c r="H1499" s="17">
        <v>0</v>
      </c>
      <c r="I1499" s="47"/>
      <c r="J1499" s="47"/>
      <c r="K1499" s="47"/>
      <c r="L1499" s="47"/>
    </row>
    <row r="1500" spans="1:12" x14ac:dyDescent="0.25">
      <c r="A1500" s="44"/>
      <c r="B1500" s="44"/>
      <c r="C1500" s="13">
        <v>2018</v>
      </c>
      <c r="D1500" s="14">
        <f t="shared" si="259"/>
        <v>1592</v>
      </c>
      <c r="E1500" s="17">
        <v>0</v>
      </c>
      <c r="F1500" s="17">
        <v>0</v>
      </c>
      <c r="G1500" s="17">
        <v>1592</v>
      </c>
      <c r="H1500" s="17">
        <v>0</v>
      </c>
      <c r="I1500" s="47"/>
      <c r="J1500" s="47"/>
      <c r="K1500" s="47"/>
      <c r="L1500" s="47"/>
    </row>
    <row r="1501" spans="1:12" x14ac:dyDescent="0.25">
      <c r="A1501" s="44"/>
      <c r="B1501" s="44"/>
      <c r="C1501" s="13">
        <v>2019</v>
      </c>
      <c r="D1501" s="14">
        <f t="shared" si="259"/>
        <v>0</v>
      </c>
      <c r="E1501" s="17">
        <v>0</v>
      </c>
      <c r="F1501" s="17">
        <v>0</v>
      </c>
      <c r="G1501" s="17">
        <v>0</v>
      </c>
      <c r="H1501" s="17">
        <v>0</v>
      </c>
      <c r="I1501" s="47"/>
      <c r="J1501" s="47"/>
      <c r="K1501" s="47"/>
      <c r="L1501" s="47"/>
    </row>
    <row r="1502" spans="1:12" x14ac:dyDescent="0.25">
      <c r="A1502" s="44"/>
      <c r="B1502" s="44"/>
      <c r="C1502" s="13">
        <v>2020</v>
      </c>
      <c r="D1502" s="14">
        <f t="shared" si="259"/>
        <v>0</v>
      </c>
      <c r="E1502" s="17">
        <v>0</v>
      </c>
      <c r="F1502" s="17">
        <v>0</v>
      </c>
      <c r="G1502" s="26">
        <v>0</v>
      </c>
      <c r="H1502" s="17">
        <v>0</v>
      </c>
      <c r="I1502" s="47"/>
      <c r="J1502" s="47"/>
      <c r="K1502" s="47"/>
      <c r="L1502" s="47"/>
    </row>
    <row r="1503" spans="1:12" x14ac:dyDescent="0.25">
      <c r="A1503" s="44"/>
      <c r="B1503" s="44"/>
      <c r="C1503" s="13">
        <v>2021</v>
      </c>
      <c r="D1503" s="14">
        <f t="shared" si="259"/>
        <v>0</v>
      </c>
      <c r="E1503" s="17">
        <v>0</v>
      </c>
      <c r="F1503" s="17">
        <v>0</v>
      </c>
      <c r="G1503" s="17">
        <v>0</v>
      </c>
      <c r="H1503" s="17">
        <v>0</v>
      </c>
      <c r="I1503" s="47"/>
      <c r="J1503" s="47"/>
      <c r="K1503" s="47"/>
      <c r="L1503" s="47"/>
    </row>
    <row r="1504" spans="1:12" x14ac:dyDescent="0.25">
      <c r="A1504" s="44"/>
      <c r="B1504" s="44"/>
      <c r="C1504" s="13">
        <v>2022</v>
      </c>
      <c r="D1504" s="14">
        <f t="shared" si="259"/>
        <v>0</v>
      </c>
      <c r="E1504" s="17">
        <v>0</v>
      </c>
      <c r="F1504" s="17">
        <v>0</v>
      </c>
      <c r="G1504" s="17">
        <v>0</v>
      </c>
      <c r="H1504" s="17">
        <v>0</v>
      </c>
      <c r="I1504" s="47"/>
      <c r="J1504" s="47"/>
      <c r="K1504" s="47"/>
      <c r="L1504" s="47"/>
    </row>
    <row r="1505" spans="1:12" x14ac:dyDescent="0.25">
      <c r="A1505" s="45"/>
      <c r="B1505" s="45"/>
      <c r="C1505" s="13">
        <v>2023</v>
      </c>
      <c r="D1505" s="14"/>
      <c r="E1505" s="17"/>
      <c r="F1505" s="17"/>
      <c r="G1505" s="17"/>
      <c r="H1505" s="17"/>
      <c r="I1505" s="48"/>
      <c r="J1505" s="48"/>
      <c r="K1505" s="48"/>
      <c r="L1505" s="48"/>
    </row>
    <row r="1506" spans="1:12" x14ac:dyDescent="0.25">
      <c r="A1506" s="43" t="s">
        <v>316</v>
      </c>
      <c r="B1506" s="43" t="s">
        <v>317</v>
      </c>
      <c r="C1506" s="13" t="s">
        <v>18</v>
      </c>
      <c r="D1506" s="14">
        <f>SUM(E1506:H1506)</f>
        <v>9140</v>
      </c>
      <c r="E1506" s="14">
        <f>SUM(E1507:E1514)</f>
        <v>0</v>
      </c>
      <c r="F1506" s="14">
        <f>SUM(F1507:F1514)</f>
        <v>4386.8999999999996</v>
      </c>
      <c r="G1506" s="14">
        <f>SUM(G1507:G1514)</f>
        <v>4753.1000000000004</v>
      </c>
      <c r="H1506" s="14">
        <f>SUM(H1507:H1536)</f>
        <v>0</v>
      </c>
      <c r="I1506" s="46" t="s">
        <v>30</v>
      </c>
      <c r="J1506" s="46" t="s">
        <v>30</v>
      </c>
      <c r="K1506" s="46" t="s">
        <v>30</v>
      </c>
      <c r="L1506" s="46" t="s">
        <v>30</v>
      </c>
    </row>
    <row r="1507" spans="1:12" x14ac:dyDescent="0.25">
      <c r="A1507" s="44"/>
      <c r="B1507" s="44"/>
      <c r="C1507" s="13">
        <v>2014</v>
      </c>
      <c r="D1507" s="14">
        <f t="shared" ref="D1507:D1515" si="260">SUM(E1507:H1507)</f>
        <v>0</v>
      </c>
      <c r="E1507" s="17">
        <v>0</v>
      </c>
      <c r="F1507" s="17">
        <v>0</v>
      </c>
      <c r="G1507" s="17">
        <v>0</v>
      </c>
      <c r="H1507" s="17">
        <v>0</v>
      </c>
      <c r="I1507" s="47"/>
      <c r="J1507" s="47"/>
      <c r="K1507" s="47"/>
      <c r="L1507" s="47"/>
    </row>
    <row r="1508" spans="1:12" x14ac:dyDescent="0.25">
      <c r="A1508" s="44"/>
      <c r="B1508" s="44"/>
      <c r="C1508" s="13">
        <v>2015</v>
      </c>
      <c r="D1508" s="14">
        <f t="shared" si="260"/>
        <v>0</v>
      </c>
      <c r="E1508" s="17">
        <v>0</v>
      </c>
      <c r="F1508" s="17">
        <v>0</v>
      </c>
      <c r="G1508" s="17">
        <v>0</v>
      </c>
      <c r="H1508" s="17">
        <v>0</v>
      </c>
      <c r="I1508" s="47"/>
      <c r="J1508" s="47"/>
      <c r="K1508" s="47"/>
      <c r="L1508" s="47"/>
    </row>
    <row r="1509" spans="1:12" x14ac:dyDescent="0.25">
      <c r="A1509" s="44"/>
      <c r="B1509" s="44"/>
      <c r="C1509" s="13">
        <v>2016</v>
      </c>
      <c r="D1509" s="14">
        <f t="shared" si="260"/>
        <v>0</v>
      </c>
      <c r="E1509" s="17">
        <v>0</v>
      </c>
      <c r="F1509" s="17">
        <v>0</v>
      </c>
      <c r="G1509" s="17">
        <v>0</v>
      </c>
      <c r="H1509" s="17">
        <v>0</v>
      </c>
      <c r="I1509" s="47"/>
      <c r="J1509" s="47"/>
      <c r="K1509" s="47"/>
      <c r="L1509" s="47"/>
    </row>
    <row r="1510" spans="1:12" x14ac:dyDescent="0.25">
      <c r="A1510" s="44"/>
      <c r="B1510" s="44"/>
      <c r="C1510" s="13">
        <v>2017</v>
      </c>
      <c r="D1510" s="14">
        <f t="shared" si="260"/>
        <v>0</v>
      </c>
      <c r="E1510" s="17">
        <v>0</v>
      </c>
      <c r="F1510" s="17">
        <v>0</v>
      </c>
      <c r="G1510" s="17">
        <v>0</v>
      </c>
      <c r="H1510" s="17">
        <v>0</v>
      </c>
      <c r="I1510" s="47"/>
      <c r="J1510" s="47"/>
      <c r="K1510" s="47"/>
      <c r="L1510" s="47"/>
    </row>
    <row r="1511" spans="1:12" x14ac:dyDescent="0.25">
      <c r="A1511" s="44"/>
      <c r="B1511" s="44"/>
      <c r="C1511" s="13">
        <v>2018</v>
      </c>
      <c r="D1511" s="14">
        <f t="shared" si="260"/>
        <v>0</v>
      </c>
      <c r="E1511" s="17">
        <v>0</v>
      </c>
      <c r="F1511" s="17">
        <v>0</v>
      </c>
      <c r="G1511" s="17">
        <v>0</v>
      </c>
      <c r="H1511" s="17">
        <v>0</v>
      </c>
      <c r="I1511" s="47"/>
      <c r="J1511" s="47"/>
      <c r="K1511" s="47"/>
      <c r="L1511" s="47"/>
    </row>
    <row r="1512" spans="1:12" x14ac:dyDescent="0.25">
      <c r="A1512" s="44"/>
      <c r="B1512" s="44"/>
      <c r="C1512" s="13">
        <v>2019</v>
      </c>
      <c r="D1512" s="14">
        <f t="shared" si="260"/>
        <v>0</v>
      </c>
      <c r="E1512" s="17">
        <v>0</v>
      </c>
      <c r="F1512" s="17">
        <v>0</v>
      </c>
      <c r="G1512" s="17">
        <v>0</v>
      </c>
      <c r="H1512" s="17">
        <v>0</v>
      </c>
      <c r="I1512" s="47"/>
      <c r="J1512" s="47"/>
      <c r="K1512" s="47"/>
      <c r="L1512" s="47"/>
    </row>
    <row r="1513" spans="1:12" x14ac:dyDescent="0.25">
      <c r="A1513" s="44"/>
      <c r="B1513" s="44"/>
      <c r="C1513" s="13">
        <v>2020</v>
      </c>
      <c r="D1513" s="14">
        <f t="shared" si="260"/>
        <v>9140</v>
      </c>
      <c r="E1513" s="17">
        <v>0</v>
      </c>
      <c r="F1513" s="17">
        <v>4386.8999999999996</v>
      </c>
      <c r="G1513" s="26">
        <v>4753.1000000000004</v>
      </c>
      <c r="H1513" s="17">
        <v>0</v>
      </c>
      <c r="I1513" s="47"/>
      <c r="J1513" s="47"/>
      <c r="K1513" s="47"/>
      <c r="L1513" s="47"/>
    </row>
    <row r="1514" spans="1:12" x14ac:dyDescent="0.25">
      <c r="A1514" s="44"/>
      <c r="B1514" s="44"/>
      <c r="C1514" s="13">
        <v>2021</v>
      </c>
      <c r="D1514" s="14">
        <f t="shared" si="260"/>
        <v>0</v>
      </c>
      <c r="E1514" s="17">
        <v>0</v>
      </c>
      <c r="F1514" s="17">
        <v>0</v>
      </c>
      <c r="G1514" s="17">
        <v>0</v>
      </c>
      <c r="H1514" s="17">
        <v>0</v>
      </c>
      <c r="I1514" s="47"/>
      <c r="J1514" s="47"/>
      <c r="K1514" s="47"/>
      <c r="L1514" s="47"/>
    </row>
    <row r="1515" spans="1:12" x14ac:dyDescent="0.25">
      <c r="A1515" s="44"/>
      <c r="B1515" s="44"/>
      <c r="C1515" s="13">
        <v>2022</v>
      </c>
      <c r="D1515" s="14">
        <f t="shared" si="260"/>
        <v>0</v>
      </c>
      <c r="E1515" s="17">
        <v>0</v>
      </c>
      <c r="F1515" s="17">
        <v>0</v>
      </c>
      <c r="G1515" s="17">
        <v>0</v>
      </c>
      <c r="H1515" s="17">
        <v>0</v>
      </c>
      <c r="I1515" s="47"/>
      <c r="J1515" s="47"/>
      <c r="K1515" s="47"/>
      <c r="L1515" s="47"/>
    </row>
    <row r="1516" spans="1:12" x14ac:dyDescent="0.25">
      <c r="A1516" s="45"/>
      <c r="B1516" s="45"/>
      <c r="C1516" s="13">
        <v>2023</v>
      </c>
      <c r="D1516" s="14"/>
      <c r="E1516" s="17"/>
      <c r="F1516" s="17"/>
      <c r="G1516" s="17"/>
      <c r="H1516" s="17"/>
      <c r="I1516" s="48"/>
      <c r="J1516" s="48"/>
      <c r="K1516" s="48"/>
      <c r="L1516" s="48"/>
    </row>
    <row r="1517" spans="1:12" x14ac:dyDescent="0.25">
      <c r="A1517" s="43" t="s">
        <v>318</v>
      </c>
      <c r="B1517" s="43" t="s">
        <v>319</v>
      </c>
      <c r="C1517" s="13" t="s">
        <v>18</v>
      </c>
      <c r="D1517" s="14">
        <f>SUM(E1517:H1517)</f>
        <v>1555.5</v>
      </c>
      <c r="E1517" s="14">
        <f>SUM(E1518:E1525)</f>
        <v>0</v>
      </c>
      <c r="F1517" s="14">
        <f>SUM(F1518:F1525)</f>
        <v>0</v>
      </c>
      <c r="G1517" s="14">
        <f>SUM(G1518:G1525)</f>
        <v>1555.5</v>
      </c>
      <c r="H1517" s="14">
        <f>SUM(H1518:H1536)</f>
        <v>0</v>
      </c>
      <c r="I1517" s="46" t="s">
        <v>184</v>
      </c>
      <c r="J1517" s="46" t="s">
        <v>184</v>
      </c>
      <c r="K1517" s="46" t="s">
        <v>184</v>
      </c>
      <c r="L1517" s="46" t="s">
        <v>184</v>
      </c>
    </row>
    <row r="1518" spans="1:12" x14ac:dyDescent="0.25">
      <c r="A1518" s="44"/>
      <c r="B1518" s="44"/>
      <c r="C1518" s="13">
        <v>2014</v>
      </c>
      <c r="D1518" s="14">
        <f t="shared" ref="D1518:D1526" si="261">SUM(E1518:H1518)</f>
        <v>0</v>
      </c>
      <c r="E1518" s="17">
        <v>0</v>
      </c>
      <c r="F1518" s="17">
        <v>0</v>
      </c>
      <c r="G1518" s="17">
        <v>0</v>
      </c>
      <c r="H1518" s="17">
        <v>0</v>
      </c>
      <c r="I1518" s="47"/>
      <c r="J1518" s="47"/>
      <c r="K1518" s="47"/>
      <c r="L1518" s="47"/>
    </row>
    <row r="1519" spans="1:12" x14ac:dyDescent="0.25">
      <c r="A1519" s="44"/>
      <c r="B1519" s="44"/>
      <c r="C1519" s="13">
        <v>2015</v>
      </c>
      <c r="D1519" s="14">
        <f t="shared" si="261"/>
        <v>0</v>
      </c>
      <c r="E1519" s="17">
        <v>0</v>
      </c>
      <c r="F1519" s="17">
        <v>0</v>
      </c>
      <c r="G1519" s="17">
        <v>0</v>
      </c>
      <c r="H1519" s="17">
        <v>0</v>
      </c>
      <c r="I1519" s="47"/>
      <c r="J1519" s="47"/>
      <c r="K1519" s="47"/>
      <c r="L1519" s="47"/>
    </row>
    <row r="1520" spans="1:12" x14ac:dyDescent="0.25">
      <c r="A1520" s="44"/>
      <c r="B1520" s="44"/>
      <c r="C1520" s="13">
        <v>2016</v>
      </c>
      <c r="D1520" s="14">
        <f t="shared" si="261"/>
        <v>0</v>
      </c>
      <c r="E1520" s="17">
        <v>0</v>
      </c>
      <c r="F1520" s="17">
        <v>0</v>
      </c>
      <c r="G1520" s="17">
        <v>0</v>
      </c>
      <c r="H1520" s="17">
        <v>0</v>
      </c>
      <c r="I1520" s="47"/>
      <c r="J1520" s="47"/>
      <c r="K1520" s="47"/>
      <c r="L1520" s="47"/>
    </row>
    <row r="1521" spans="1:12" x14ac:dyDescent="0.25">
      <c r="A1521" s="44"/>
      <c r="B1521" s="44"/>
      <c r="C1521" s="13">
        <v>2017</v>
      </c>
      <c r="D1521" s="14">
        <f t="shared" si="261"/>
        <v>0</v>
      </c>
      <c r="E1521" s="17">
        <v>0</v>
      </c>
      <c r="F1521" s="17">
        <v>0</v>
      </c>
      <c r="G1521" s="17">
        <v>0</v>
      </c>
      <c r="H1521" s="17">
        <v>0</v>
      </c>
      <c r="I1521" s="47"/>
      <c r="J1521" s="47"/>
      <c r="K1521" s="47"/>
      <c r="L1521" s="47"/>
    </row>
    <row r="1522" spans="1:12" x14ac:dyDescent="0.25">
      <c r="A1522" s="44"/>
      <c r="B1522" s="44"/>
      <c r="C1522" s="13">
        <v>2018</v>
      </c>
      <c r="D1522" s="14">
        <f t="shared" si="261"/>
        <v>0</v>
      </c>
      <c r="E1522" s="17">
        <v>0</v>
      </c>
      <c r="F1522" s="17">
        <v>0</v>
      </c>
      <c r="G1522" s="17">
        <v>0</v>
      </c>
      <c r="H1522" s="17">
        <v>0</v>
      </c>
      <c r="I1522" s="47"/>
      <c r="J1522" s="47"/>
      <c r="K1522" s="47"/>
      <c r="L1522" s="47"/>
    </row>
    <row r="1523" spans="1:12" x14ac:dyDescent="0.25">
      <c r="A1523" s="44"/>
      <c r="B1523" s="44"/>
      <c r="C1523" s="13">
        <v>2019</v>
      </c>
      <c r="D1523" s="14">
        <f t="shared" si="261"/>
        <v>890.6</v>
      </c>
      <c r="E1523" s="17">
        <v>0</v>
      </c>
      <c r="F1523" s="17">
        <v>0</v>
      </c>
      <c r="G1523" s="17">
        <v>890.6</v>
      </c>
      <c r="H1523" s="17">
        <v>0</v>
      </c>
      <c r="I1523" s="47"/>
      <c r="J1523" s="47"/>
      <c r="K1523" s="47"/>
      <c r="L1523" s="47"/>
    </row>
    <row r="1524" spans="1:12" x14ac:dyDescent="0.25">
      <c r="A1524" s="44"/>
      <c r="B1524" s="44"/>
      <c r="C1524" s="13">
        <v>2020</v>
      </c>
      <c r="D1524" s="14">
        <f t="shared" si="261"/>
        <v>664.9</v>
      </c>
      <c r="E1524" s="17">
        <v>0</v>
      </c>
      <c r="F1524" s="17">
        <v>0</v>
      </c>
      <c r="G1524" s="26">
        <v>664.9</v>
      </c>
      <c r="H1524" s="17">
        <v>0</v>
      </c>
      <c r="I1524" s="47"/>
      <c r="J1524" s="47"/>
      <c r="K1524" s="47"/>
      <c r="L1524" s="47"/>
    </row>
    <row r="1525" spans="1:12" x14ac:dyDescent="0.25">
      <c r="A1525" s="44"/>
      <c r="B1525" s="44"/>
      <c r="C1525" s="13">
        <v>2021</v>
      </c>
      <c r="D1525" s="14">
        <f t="shared" si="261"/>
        <v>0</v>
      </c>
      <c r="E1525" s="17">
        <v>0</v>
      </c>
      <c r="F1525" s="17">
        <v>0</v>
      </c>
      <c r="G1525" s="17">
        <v>0</v>
      </c>
      <c r="H1525" s="17">
        <v>0</v>
      </c>
      <c r="I1525" s="47"/>
      <c r="J1525" s="47"/>
      <c r="K1525" s="47"/>
      <c r="L1525" s="47"/>
    </row>
    <row r="1526" spans="1:12" x14ac:dyDescent="0.25">
      <c r="A1526" s="44"/>
      <c r="B1526" s="44"/>
      <c r="C1526" s="13">
        <v>2022</v>
      </c>
      <c r="D1526" s="14">
        <f t="shared" si="261"/>
        <v>0</v>
      </c>
      <c r="E1526" s="17">
        <v>0</v>
      </c>
      <c r="F1526" s="17">
        <v>0</v>
      </c>
      <c r="G1526" s="17">
        <v>0</v>
      </c>
      <c r="H1526" s="17">
        <v>0</v>
      </c>
      <c r="I1526" s="47"/>
      <c r="J1526" s="47"/>
      <c r="K1526" s="47"/>
      <c r="L1526" s="47"/>
    </row>
    <row r="1527" spans="1:12" x14ac:dyDescent="0.25">
      <c r="A1527" s="45"/>
      <c r="B1527" s="45"/>
      <c r="C1527" s="13">
        <v>2023</v>
      </c>
      <c r="D1527" s="14"/>
      <c r="E1527" s="17"/>
      <c r="F1527" s="17"/>
      <c r="G1527" s="17"/>
      <c r="H1527" s="17"/>
      <c r="I1527" s="48"/>
      <c r="J1527" s="48"/>
      <c r="K1527" s="48"/>
      <c r="L1527" s="48"/>
    </row>
    <row r="1528" spans="1:12" x14ac:dyDescent="0.25">
      <c r="A1528" s="43" t="s">
        <v>320</v>
      </c>
      <c r="B1528" s="43" t="s">
        <v>321</v>
      </c>
      <c r="C1528" s="13" t="s">
        <v>18</v>
      </c>
      <c r="D1528" s="14">
        <f>SUM(E1528:H1528)</f>
        <v>4862.8999999999996</v>
      </c>
      <c r="E1528" s="14">
        <f>SUM(E1529:E1536)</f>
        <v>0</v>
      </c>
      <c r="F1528" s="14">
        <f>SUM(F1529:F1536)</f>
        <v>2646.2</v>
      </c>
      <c r="G1528" s="14">
        <f>SUM(G1529:G1536)</f>
        <v>2216.6999999999998</v>
      </c>
      <c r="H1528" s="14">
        <f>SUM(H1529:H1536)</f>
        <v>0</v>
      </c>
      <c r="I1528" s="46" t="s">
        <v>243</v>
      </c>
      <c r="J1528" s="46" t="s">
        <v>243</v>
      </c>
      <c r="K1528" s="46" t="s">
        <v>243</v>
      </c>
      <c r="L1528" s="46" t="s">
        <v>243</v>
      </c>
    </row>
    <row r="1529" spans="1:12" x14ac:dyDescent="0.25">
      <c r="A1529" s="44"/>
      <c r="B1529" s="44"/>
      <c r="C1529" s="13">
        <v>2014</v>
      </c>
      <c r="D1529" s="14">
        <f t="shared" ref="D1529:D1537" si="262">SUM(E1529:H1529)</f>
        <v>0</v>
      </c>
      <c r="E1529" s="17">
        <v>0</v>
      </c>
      <c r="F1529" s="17">
        <v>0</v>
      </c>
      <c r="G1529" s="17">
        <v>0</v>
      </c>
      <c r="H1529" s="17">
        <v>0</v>
      </c>
      <c r="I1529" s="47"/>
      <c r="J1529" s="47"/>
      <c r="K1529" s="47"/>
      <c r="L1529" s="47"/>
    </row>
    <row r="1530" spans="1:12" x14ac:dyDescent="0.25">
      <c r="A1530" s="44"/>
      <c r="B1530" s="44"/>
      <c r="C1530" s="13">
        <v>2015</v>
      </c>
      <c r="D1530" s="14">
        <f t="shared" si="262"/>
        <v>0</v>
      </c>
      <c r="E1530" s="17">
        <v>0</v>
      </c>
      <c r="F1530" s="17">
        <v>0</v>
      </c>
      <c r="G1530" s="17">
        <v>0</v>
      </c>
      <c r="H1530" s="17">
        <v>0</v>
      </c>
      <c r="I1530" s="47"/>
      <c r="J1530" s="47"/>
      <c r="K1530" s="47"/>
      <c r="L1530" s="47"/>
    </row>
    <row r="1531" spans="1:12" x14ac:dyDescent="0.25">
      <c r="A1531" s="44"/>
      <c r="B1531" s="44"/>
      <c r="C1531" s="13">
        <v>2016</v>
      </c>
      <c r="D1531" s="14">
        <f t="shared" si="262"/>
        <v>0</v>
      </c>
      <c r="E1531" s="17">
        <v>0</v>
      </c>
      <c r="F1531" s="17">
        <v>0</v>
      </c>
      <c r="G1531" s="17">
        <v>0</v>
      </c>
      <c r="H1531" s="17">
        <v>0</v>
      </c>
      <c r="I1531" s="47"/>
      <c r="J1531" s="47"/>
      <c r="K1531" s="47"/>
      <c r="L1531" s="47"/>
    </row>
    <row r="1532" spans="1:12" x14ac:dyDescent="0.25">
      <c r="A1532" s="44"/>
      <c r="B1532" s="44"/>
      <c r="C1532" s="13">
        <v>2017</v>
      </c>
      <c r="D1532" s="14">
        <f t="shared" si="262"/>
        <v>0</v>
      </c>
      <c r="E1532" s="17">
        <v>0</v>
      </c>
      <c r="F1532" s="17">
        <v>0</v>
      </c>
      <c r="G1532" s="17">
        <v>0</v>
      </c>
      <c r="H1532" s="17">
        <v>0</v>
      </c>
      <c r="I1532" s="47"/>
      <c r="J1532" s="47"/>
      <c r="K1532" s="47"/>
      <c r="L1532" s="47"/>
    </row>
    <row r="1533" spans="1:12" x14ac:dyDescent="0.25">
      <c r="A1533" s="44"/>
      <c r="B1533" s="44"/>
      <c r="C1533" s="13">
        <v>2018</v>
      </c>
      <c r="D1533" s="14">
        <f t="shared" si="262"/>
        <v>0</v>
      </c>
      <c r="E1533" s="17">
        <v>0</v>
      </c>
      <c r="F1533" s="17">
        <v>0</v>
      </c>
      <c r="G1533" s="17">
        <v>0</v>
      </c>
      <c r="H1533" s="17">
        <v>0</v>
      </c>
      <c r="I1533" s="47"/>
      <c r="J1533" s="47"/>
      <c r="K1533" s="47"/>
      <c r="L1533" s="47"/>
    </row>
    <row r="1534" spans="1:12" x14ac:dyDescent="0.25">
      <c r="A1534" s="44"/>
      <c r="B1534" s="44"/>
      <c r="C1534" s="13">
        <v>2019</v>
      </c>
      <c r="D1534" s="14">
        <f t="shared" si="262"/>
        <v>0</v>
      </c>
      <c r="E1534" s="17">
        <v>0</v>
      </c>
      <c r="F1534" s="17">
        <v>0</v>
      </c>
      <c r="G1534" s="17">
        <v>0</v>
      </c>
      <c r="H1534" s="17">
        <v>0</v>
      </c>
      <c r="I1534" s="47"/>
      <c r="J1534" s="47"/>
      <c r="K1534" s="47"/>
      <c r="L1534" s="47"/>
    </row>
    <row r="1535" spans="1:12" x14ac:dyDescent="0.25">
      <c r="A1535" s="44"/>
      <c r="B1535" s="44"/>
      <c r="C1535" s="13">
        <v>2020</v>
      </c>
      <c r="D1535" s="14">
        <f t="shared" si="262"/>
        <v>0</v>
      </c>
      <c r="E1535" s="17">
        <v>0</v>
      </c>
      <c r="F1535" s="17">
        <v>0</v>
      </c>
      <c r="G1535" s="26">
        <v>0</v>
      </c>
      <c r="H1535" s="17">
        <v>0</v>
      </c>
      <c r="I1535" s="47"/>
      <c r="J1535" s="47"/>
      <c r="K1535" s="47"/>
      <c r="L1535" s="47"/>
    </row>
    <row r="1536" spans="1:12" x14ac:dyDescent="0.25">
      <c r="A1536" s="44"/>
      <c r="B1536" s="44"/>
      <c r="C1536" s="13">
        <v>2021</v>
      </c>
      <c r="D1536" s="14">
        <f t="shared" si="262"/>
        <v>4862.8999999999996</v>
      </c>
      <c r="E1536" s="17">
        <v>0</v>
      </c>
      <c r="F1536" s="17">
        <v>2646.2</v>
      </c>
      <c r="G1536" s="17">
        <v>2216.6999999999998</v>
      </c>
      <c r="H1536" s="17">
        <v>0</v>
      </c>
      <c r="I1536" s="47"/>
      <c r="J1536" s="47"/>
      <c r="K1536" s="47"/>
      <c r="L1536" s="47"/>
    </row>
    <row r="1537" spans="1:12" x14ac:dyDescent="0.25">
      <c r="A1537" s="44"/>
      <c r="B1537" s="44"/>
      <c r="C1537" s="13">
        <v>2022</v>
      </c>
      <c r="D1537" s="14">
        <f t="shared" si="262"/>
        <v>0</v>
      </c>
      <c r="E1537" s="17">
        <v>0</v>
      </c>
      <c r="F1537" s="17">
        <v>0</v>
      </c>
      <c r="G1537" s="17">
        <v>0</v>
      </c>
      <c r="H1537" s="17">
        <v>0</v>
      </c>
      <c r="I1537" s="47"/>
      <c r="J1537" s="47"/>
      <c r="K1537" s="47"/>
      <c r="L1537" s="47"/>
    </row>
    <row r="1538" spans="1:12" x14ac:dyDescent="0.25">
      <c r="A1538" s="45"/>
      <c r="B1538" s="45"/>
      <c r="C1538" s="13">
        <v>2023</v>
      </c>
      <c r="D1538" s="14"/>
      <c r="E1538" s="17"/>
      <c r="F1538" s="17"/>
      <c r="G1538" s="17"/>
      <c r="H1538" s="17"/>
      <c r="I1538" s="48"/>
      <c r="J1538" s="48"/>
      <c r="K1538" s="48"/>
      <c r="L1538" s="48"/>
    </row>
    <row r="1539" spans="1:12" x14ac:dyDescent="0.25">
      <c r="A1539" s="43" t="s">
        <v>322</v>
      </c>
      <c r="B1539" s="43" t="s">
        <v>323</v>
      </c>
      <c r="C1539" s="13" t="s">
        <v>18</v>
      </c>
      <c r="D1539" s="14">
        <f>SUM(E1539:H1539)</f>
        <v>893.4</v>
      </c>
      <c r="E1539" s="14">
        <f>SUM(E1540:E1547)</f>
        <v>0</v>
      </c>
      <c r="F1539" s="14">
        <f>SUM(F1540:F1547)</f>
        <v>0</v>
      </c>
      <c r="G1539" s="14">
        <f>SUM(G1540:G1547)</f>
        <v>893.4</v>
      </c>
      <c r="H1539" s="14">
        <f>SUM(H1540:H1561)</f>
        <v>0</v>
      </c>
      <c r="I1539" s="46" t="s">
        <v>165</v>
      </c>
      <c r="J1539" s="46" t="s">
        <v>165</v>
      </c>
      <c r="K1539" s="46" t="s">
        <v>165</v>
      </c>
      <c r="L1539" s="46" t="s">
        <v>165</v>
      </c>
    </row>
    <row r="1540" spans="1:12" x14ac:dyDescent="0.25">
      <c r="A1540" s="44"/>
      <c r="B1540" s="44"/>
      <c r="C1540" s="13">
        <v>2014</v>
      </c>
      <c r="D1540" s="14">
        <f t="shared" ref="D1540:D1548" si="263">SUM(E1540:H1540)</f>
        <v>0</v>
      </c>
      <c r="E1540" s="17">
        <v>0</v>
      </c>
      <c r="F1540" s="17">
        <v>0</v>
      </c>
      <c r="G1540" s="17">
        <v>0</v>
      </c>
      <c r="H1540" s="17">
        <v>0</v>
      </c>
      <c r="I1540" s="47"/>
      <c r="J1540" s="47"/>
      <c r="K1540" s="47"/>
      <c r="L1540" s="47"/>
    </row>
    <row r="1541" spans="1:12" x14ac:dyDescent="0.25">
      <c r="A1541" s="44"/>
      <c r="B1541" s="44"/>
      <c r="C1541" s="13">
        <v>2015</v>
      </c>
      <c r="D1541" s="14">
        <f t="shared" si="263"/>
        <v>0</v>
      </c>
      <c r="E1541" s="17">
        <v>0</v>
      </c>
      <c r="F1541" s="17">
        <v>0</v>
      </c>
      <c r="G1541" s="17">
        <v>0</v>
      </c>
      <c r="H1541" s="17">
        <v>0</v>
      </c>
      <c r="I1541" s="47"/>
      <c r="J1541" s="47"/>
      <c r="K1541" s="47"/>
      <c r="L1541" s="47"/>
    </row>
    <row r="1542" spans="1:12" x14ac:dyDescent="0.25">
      <c r="A1542" s="44"/>
      <c r="B1542" s="44"/>
      <c r="C1542" s="13">
        <v>2016</v>
      </c>
      <c r="D1542" s="14">
        <f t="shared" si="263"/>
        <v>0</v>
      </c>
      <c r="E1542" s="17">
        <v>0</v>
      </c>
      <c r="F1542" s="17">
        <v>0</v>
      </c>
      <c r="G1542" s="17">
        <v>0</v>
      </c>
      <c r="H1542" s="17">
        <v>0</v>
      </c>
      <c r="I1542" s="47"/>
      <c r="J1542" s="47"/>
      <c r="K1542" s="47"/>
      <c r="L1542" s="47"/>
    </row>
    <row r="1543" spans="1:12" x14ac:dyDescent="0.25">
      <c r="A1543" s="44"/>
      <c r="B1543" s="44"/>
      <c r="C1543" s="13">
        <v>2017</v>
      </c>
      <c r="D1543" s="14">
        <f t="shared" si="263"/>
        <v>0</v>
      </c>
      <c r="E1543" s="17">
        <v>0</v>
      </c>
      <c r="F1543" s="17">
        <v>0</v>
      </c>
      <c r="G1543" s="17">
        <v>0</v>
      </c>
      <c r="H1543" s="17">
        <v>0</v>
      </c>
      <c r="I1543" s="47"/>
      <c r="J1543" s="47"/>
      <c r="K1543" s="47"/>
      <c r="L1543" s="47"/>
    </row>
    <row r="1544" spans="1:12" x14ac:dyDescent="0.25">
      <c r="A1544" s="44"/>
      <c r="B1544" s="44"/>
      <c r="C1544" s="13">
        <v>2018</v>
      </c>
      <c r="D1544" s="14">
        <f t="shared" si="263"/>
        <v>0</v>
      </c>
      <c r="E1544" s="17">
        <v>0</v>
      </c>
      <c r="F1544" s="17">
        <v>0</v>
      </c>
      <c r="G1544" s="17">
        <v>0</v>
      </c>
      <c r="H1544" s="17">
        <v>0</v>
      </c>
      <c r="I1544" s="47"/>
      <c r="J1544" s="47"/>
      <c r="K1544" s="47"/>
      <c r="L1544" s="47"/>
    </row>
    <row r="1545" spans="1:12" x14ac:dyDescent="0.25">
      <c r="A1545" s="44"/>
      <c r="B1545" s="44"/>
      <c r="C1545" s="13">
        <v>2019</v>
      </c>
      <c r="D1545" s="14">
        <f t="shared" si="263"/>
        <v>0</v>
      </c>
      <c r="E1545" s="17">
        <v>0</v>
      </c>
      <c r="F1545" s="17">
        <v>0</v>
      </c>
      <c r="G1545" s="17">
        <v>0</v>
      </c>
      <c r="H1545" s="17">
        <v>0</v>
      </c>
      <c r="I1545" s="47"/>
      <c r="J1545" s="47"/>
      <c r="K1545" s="47"/>
      <c r="L1545" s="47"/>
    </row>
    <row r="1546" spans="1:12" x14ac:dyDescent="0.25">
      <c r="A1546" s="44"/>
      <c r="B1546" s="44"/>
      <c r="C1546" s="13">
        <v>2020</v>
      </c>
      <c r="D1546" s="14">
        <f t="shared" si="263"/>
        <v>0</v>
      </c>
      <c r="E1546" s="17">
        <v>0</v>
      </c>
      <c r="F1546" s="17">
        <v>0</v>
      </c>
      <c r="G1546" s="26">
        <v>0</v>
      </c>
      <c r="H1546" s="17">
        <v>0</v>
      </c>
      <c r="I1546" s="47"/>
      <c r="J1546" s="47"/>
      <c r="K1546" s="47"/>
      <c r="L1546" s="47"/>
    </row>
    <row r="1547" spans="1:12" x14ac:dyDescent="0.25">
      <c r="A1547" s="44"/>
      <c r="B1547" s="44"/>
      <c r="C1547" s="13">
        <v>2021</v>
      </c>
      <c r="D1547" s="14">
        <f t="shared" si="263"/>
        <v>893.4</v>
      </c>
      <c r="E1547" s="17">
        <v>0</v>
      </c>
      <c r="F1547" s="17">
        <v>0</v>
      </c>
      <c r="G1547" s="17">
        <v>893.4</v>
      </c>
      <c r="H1547" s="17">
        <v>0</v>
      </c>
      <c r="I1547" s="47"/>
      <c r="J1547" s="47"/>
      <c r="K1547" s="47"/>
      <c r="L1547" s="47"/>
    </row>
    <row r="1548" spans="1:12" x14ac:dyDescent="0.25">
      <c r="A1548" s="44"/>
      <c r="B1548" s="44"/>
      <c r="C1548" s="13">
        <v>2022</v>
      </c>
      <c r="D1548" s="14">
        <f t="shared" si="263"/>
        <v>0</v>
      </c>
      <c r="E1548" s="17">
        <v>0</v>
      </c>
      <c r="F1548" s="17">
        <v>0</v>
      </c>
      <c r="G1548" s="17">
        <v>0</v>
      </c>
      <c r="H1548" s="17">
        <v>0</v>
      </c>
      <c r="I1548" s="47"/>
      <c r="J1548" s="47"/>
      <c r="K1548" s="47"/>
      <c r="L1548" s="47"/>
    </row>
    <row r="1549" spans="1:12" x14ac:dyDescent="0.25">
      <c r="A1549" s="45"/>
      <c r="B1549" s="45"/>
      <c r="C1549" s="13">
        <v>2023</v>
      </c>
      <c r="D1549" s="14"/>
      <c r="E1549" s="17"/>
      <c r="F1549" s="17"/>
      <c r="G1549" s="17"/>
      <c r="H1549" s="17"/>
      <c r="I1549" s="48"/>
      <c r="J1549" s="48"/>
      <c r="K1549" s="48"/>
      <c r="L1549" s="48"/>
    </row>
    <row r="1550" spans="1:12" x14ac:dyDescent="0.25">
      <c r="A1550" s="43" t="s">
        <v>324</v>
      </c>
      <c r="B1550" s="43" t="s">
        <v>325</v>
      </c>
      <c r="C1550" s="13" t="s">
        <v>18</v>
      </c>
      <c r="D1550" s="14">
        <f>SUM(E1550:H1550)</f>
        <v>0</v>
      </c>
      <c r="E1550" s="14">
        <f>SUM(E1551:E1558)</f>
        <v>0</v>
      </c>
      <c r="F1550" s="14">
        <f>SUM(F1551:F1558)</f>
        <v>0</v>
      </c>
      <c r="G1550" s="14">
        <v>0</v>
      </c>
      <c r="H1550" s="14">
        <f>SUM(H1551:H1572)</f>
        <v>0</v>
      </c>
      <c r="I1550" s="46" t="s">
        <v>112</v>
      </c>
      <c r="J1550" s="46" t="s">
        <v>112</v>
      </c>
      <c r="K1550" s="46" t="s">
        <v>112</v>
      </c>
      <c r="L1550" s="46" t="s">
        <v>112</v>
      </c>
    </row>
    <row r="1551" spans="1:12" x14ac:dyDescent="0.25">
      <c r="A1551" s="44"/>
      <c r="B1551" s="44"/>
      <c r="C1551" s="13">
        <v>2014</v>
      </c>
      <c r="D1551" s="14">
        <f t="shared" ref="D1551:D1559" si="264">SUM(E1551:H1551)</f>
        <v>0</v>
      </c>
      <c r="E1551" s="17">
        <v>0</v>
      </c>
      <c r="F1551" s="17">
        <v>0</v>
      </c>
      <c r="G1551" s="17">
        <v>0</v>
      </c>
      <c r="H1551" s="17">
        <v>0</v>
      </c>
      <c r="I1551" s="47"/>
      <c r="J1551" s="47"/>
      <c r="K1551" s="47"/>
      <c r="L1551" s="47"/>
    </row>
    <row r="1552" spans="1:12" x14ac:dyDescent="0.25">
      <c r="A1552" s="44"/>
      <c r="B1552" s="44"/>
      <c r="C1552" s="13">
        <v>2015</v>
      </c>
      <c r="D1552" s="14">
        <f t="shared" si="264"/>
        <v>0</v>
      </c>
      <c r="E1552" s="17">
        <v>0</v>
      </c>
      <c r="F1552" s="17">
        <v>0</v>
      </c>
      <c r="G1552" s="17">
        <v>0</v>
      </c>
      <c r="H1552" s="17">
        <v>0</v>
      </c>
      <c r="I1552" s="47"/>
      <c r="J1552" s="47"/>
      <c r="K1552" s="47"/>
      <c r="L1552" s="47"/>
    </row>
    <row r="1553" spans="1:12" x14ac:dyDescent="0.25">
      <c r="A1553" s="44"/>
      <c r="B1553" s="44"/>
      <c r="C1553" s="13">
        <v>2016</v>
      </c>
      <c r="D1553" s="14">
        <f t="shared" si="264"/>
        <v>0</v>
      </c>
      <c r="E1553" s="17">
        <v>0</v>
      </c>
      <c r="F1553" s="17">
        <v>0</v>
      </c>
      <c r="G1553" s="17">
        <v>0</v>
      </c>
      <c r="H1553" s="17">
        <v>0</v>
      </c>
      <c r="I1553" s="47"/>
      <c r="J1553" s="47"/>
      <c r="K1553" s="47"/>
      <c r="L1553" s="47"/>
    </row>
    <row r="1554" spans="1:12" x14ac:dyDescent="0.25">
      <c r="A1554" s="44"/>
      <c r="B1554" s="44"/>
      <c r="C1554" s="13">
        <v>2017</v>
      </c>
      <c r="D1554" s="14">
        <f t="shared" si="264"/>
        <v>0</v>
      </c>
      <c r="E1554" s="17">
        <v>0</v>
      </c>
      <c r="F1554" s="17">
        <v>0</v>
      </c>
      <c r="G1554" s="17">
        <v>0</v>
      </c>
      <c r="H1554" s="17">
        <v>0</v>
      </c>
      <c r="I1554" s="47"/>
      <c r="J1554" s="47"/>
      <c r="K1554" s="47"/>
      <c r="L1554" s="47"/>
    </row>
    <row r="1555" spans="1:12" x14ac:dyDescent="0.25">
      <c r="A1555" s="44"/>
      <c r="B1555" s="44"/>
      <c r="C1555" s="13">
        <v>2018</v>
      </c>
      <c r="D1555" s="14">
        <f t="shared" si="264"/>
        <v>0</v>
      </c>
      <c r="E1555" s="17">
        <v>0</v>
      </c>
      <c r="F1555" s="17">
        <v>0</v>
      </c>
      <c r="G1555" s="17">
        <v>0</v>
      </c>
      <c r="H1555" s="17">
        <v>0</v>
      </c>
      <c r="I1555" s="47"/>
      <c r="J1555" s="47"/>
      <c r="K1555" s="47"/>
      <c r="L1555" s="47"/>
    </row>
    <row r="1556" spans="1:12" x14ac:dyDescent="0.25">
      <c r="A1556" s="44"/>
      <c r="B1556" s="44"/>
      <c r="C1556" s="13">
        <v>2019</v>
      </c>
      <c r="D1556" s="14">
        <f t="shared" si="264"/>
        <v>0</v>
      </c>
      <c r="E1556" s="17">
        <v>0</v>
      </c>
      <c r="F1556" s="17">
        <v>0</v>
      </c>
      <c r="G1556" s="17">
        <v>0</v>
      </c>
      <c r="H1556" s="17">
        <v>0</v>
      </c>
      <c r="I1556" s="47"/>
      <c r="J1556" s="47"/>
      <c r="K1556" s="47"/>
      <c r="L1556" s="47"/>
    </row>
    <row r="1557" spans="1:12" x14ac:dyDescent="0.25">
      <c r="A1557" s="44"/>
      <c r="B1557" s="44"/>
      <c r="C1557" s="13">
        <v>2020</v>
      </c>
      <c r="D1557" s="14">
        <f t="shared" si="264"/>
        <v>0</v>
      </c>
      <c r="E1557" s="17">
        <v>0</v>
      </c>
      <c r="F1557" s="17">
        <v>0</v>
      </c>
      <c r="G1557" s="26">
        <v>0</v>
      </c>
      <c r="H1557" s="17">
        <v>0</v>
      </c>
      <c r="I1557" s="47"/>
      <c r="J1557" s="47"/>
      <c r="K1557" s="47"/>
      <c r="L1557" s="47"/>
    </row>
    <row r="1558" spans="1:12" x14ac:dyDescent="0.25">
      <c r="A1558" s="44"/>
      <c r="B1558" s="44"/>
      <c r="C1558" s="13">
        <v>2021</v>
      </c>
      <c r="D1558" s="14">
        <f t="shared" si="264"/>
        <v>0</v>
      </c>
      <c r="E1558" s="17">
        <v>0</v>
      </c>
      <c r="F1558" s="17">
        <v>0</v>
      </c>
      <c r="G1558" s="17">
        <v>0</v>
      </c>
      <c r="H1558" s="17">
        <v>0</v>
      </c>
      <c r="I1558" s="47"/>
      <c r="J1558" s="47"/>
      <c r="K1558" s="47"/>
      <c r="L1558" s="47"/>
    </row>
    <row r="1559" spans="1:12" x14ac:dyDescent="0.25">
      <c r="A1559" s="44"/>
      <c r="B1559" s="44"/>
      <c r="C1559" s="13">
        <v>2022</v>
      </c>
      <c r="D1559" s="17">
        <f t="shared" si="264"/>
        <v>4154.7</v>
      </c>
      <c r="E1559" s="17">
        <v>0</v>
      </c>
      <c r="F1559" s="17">
        <v>2921.6</v>
      </c>
      <c r="G1559" s="17">
        <v>1233.0999999999999</v>
      </c>
      <c r="H1559" s="17">
        <v>0</v>
      </c>
      <c r="I1559" s="47"/>
      <c r="J1559" s="47"/>
      <c r="K1559" s="47"/>
      <c r="L1559" s="47"/>
    </row>
    <row r="1560" spans="1:12" x14ac:dyDescent="0.25">
      <c r="A1560" s="45"/>
      <c r="B1560" s="45"/>
      <c r="C1560" s="13">
        <v>2023</v>
      </c>
      <c r="D1560" s="17"/>
      <c r="E1560" s="17"/>
      <c r="F1560" s="17"/>
      <c r="G1560" s="17"/>
      <c r="H1560" s="17"/>
      <c r="I1560" s="48"/>
      <c r="J1560" s="48"/>
      <c r="K1560" s="48"/>
      <c r="L1560" s="48"/>
    </row>
    <row r="1561" spans="1:12" x14ac:dyDescent="0.25">
      <c r="A1561" s="43" t="s">
        <v>326</v>
      </c>
      <c r="B1561" s="43" t="s">
        <v>327</v>
      </c>
      <c r="C1561" s="13" t="s">
        <v>18</v>
      </c>
      <c r="D1561" s="14">
        <f>SUM(E1561:H1561)</f>
        <v>0</v>
      </c>
      <c r="E1561" s="14">
        <f>SUM(E1562:E1569)</f>
        <v>0</v>
      </c>
      <c r="F1561" s="14">
        <f>SUM(F1562:F1569)</f>
        <v>0</v>
      </c>
      <c r="G1561" s="14">
        <f>SUM(G1562:G1569)</f>
        <v>0</v>
      </c>
      <c r="H1561" s="14">
        <f>SUM(H1562:H1572)</f>
        <v>0</v>
      </c>
      <c r="I1561" s="46" t="s">
        <v>30</v>
      </c>
      <c r="J1561" s="46" t="s">
        <v>30</v>
      </c>
      <c r="K1561" s="46" t="s">
        <v>30</v>
      </c>
      <c r="L1561" s="46" t="s">
        <v>30</v>
      </c>
    </row>
    <row r="1562" spans="1:12" x14ac:dyDescent="0.25">
      <c r="A1562" s="44"/>
      <c r="B1562" s="44"/>
      <c r="C1562" s="13">
        <v>2014</v>
      </c>
      <c r="D1562" s="14">
        <f t="shared" ref="D1562:D1570" si="265">SUM(E1562:H1562)</f>
        <v>0</v>
      </c>
      <c r="E1562" s="17">
        <v>0</v>
      </c>
      <c r="F1562" s="17">
        <v>0</v>
      </c>
      <c r="G1562" s="17">
        <v>0</v>
      </c>
      <c r="H1562" s="17">
        <v>0</v>
      </c>
      <c r="I1562" s="47"/>
      <c r="J1562" s="47"/>
      <c r="K1562" s="47"/>
      <c r="L1562" s="47"/>
    </row>
    <row r="1563" spans="1:12" x14ac:dyDescent="0.25">
      <c r="A1563" s="44"/>
      <c r="B1563" s="44"/>
      <c r="C1563" s="13">
        <v>2015</v>
      </c>
      <c r="D1563" s="14">
        <f t="shared" si="265"/>
        <v>0</v>
      </c>
      <c r="E1563" s="17">
        <v>0</v>
      </c>
      <c r="F1563" s="17">
        <v>0</v>
      </c>
      <c r="G1563" s="17">
        <v>0</v>
      </c>
      <c r="H1563" s="17">
        <v>0</v>
      </c>
      <c r="I1563" s="47"/>
      <c r="J1563" s="47"/>
      <c r="K1563" s="47"/>
      <c r="L1563" s="47"/>
    </row>
    <row r="1564" spans="1:12" x14ac:dyDescent="0.25">
      <c r="A1564" s="44"/>
      <c r="B1564" s="44"/>
      <c r="C1564" s="13">
        <v>2016</v>
      </c>
      <c r="D1564" s="14">
        <f t="shared" si="265"/>
        <v>0</v>
      </c>
      <c r="E1564" s="17">
        <v>0</v>
      </c>
      <c r="F1564" s="17">
        <v>0</v>
      </c>
      <c r="G1564" s="17">
        <v>0</v>
      </c>
      <c r="H1564" s="17">
        <v>0</v>
      </c>
      <c r="I1564" s="47"/>
      <c r="J1564" s="47"/>
      <c r="K1564" s="47"/>
      <c r="L1564" s="47"/>
    </row>
    <row r="1565" spans="1:12" x14ac:dyDescent="0.25">
      <c r="A1565" s="44"/>
      <c r="B1565" s="44"/>
      <c r="C1565" s="13">
        <v>2017</v>
      </c>
      <c r="D1565" s="14">
        <f t="shared" si="265"/>
        <v>0</v>
      </c>
      <c r="E1565" s="17">
        <v>0</v>
      </c>
      <c r="F1565" s="17">
        <v>0</v>
      </c>
      <c r="G1565" s="17">
        <v>0</v>
      </c>
      <c r="H1565" s="17">
        <v>0</v>
      </c>
      <c r="I1565" s="47"/>
      <c r="J1565" s="47"/>
      <c r="K1565" s="47"/>
      <c r="L1565" s="47"/>
    </row>
    <row r="1566" spans="1:12" x14ac:dyDescent="0.25">
      <c r="A1566" s="44"/>
      <c r="B1566" s="44"/>
      <c r="C1566" s="13">
        <v>2018</v>
      </c>
      <c r="D1566" s="14">
        <f t="shared" si="265"/>
        <v>0</v>
      </c>
      <c r="E1566" s="17">
        <v>0</v>
      </c>
      <c r="F1566" s="17">
        <v>0</v>
      </c>
      <c r="G1566" s="17">
        <v>0</v>
      </c>
      <c r="H1566" s="17">
        <v>0</v>
      </c>
      <c r="I1566" s="47"/>
      <c r="J1566" s="47"/>
      <c r="K1566" s="47"/>
      <c r="L1566" s="47"/>
    </row>
    <row r="1567" spans="1:12" x14ac:dyDescent="0.25">
      <c r="A1567" s="44"/>
      <c r="B1567" s="44"/>
      <c r="C1567" s="13">
        <v>2019</v>
      </c>
      <c r="D1567" s="14">
        <f t="shared" si="265"/>
        <v>0</v>
      </c>
      <c r="E1567" s="17">
        <v>0</v>
      </c>
      <c r="F1567" s="17">
        <v>0</v>
      </c>
      <c r="G1567" s="17">
        <v>0</v>
      </c>
      <c r="H1567" s="17">
        <v>0</v>
      </c>
      <c r="I1567" s="47"/>
      <c r="J1567" s="47"/>
      <c r="K1567" s="47"/>
      <c r="L1567" s="47"/>
    </row>
    <row r="1568" spans="1:12" x14ac:dyDescent="0.25">
      <c r="A1568" s="44"/>
      <c r="B1568" s="44"/>
      <c r="C1568" s="13">
        <v>2020</v>
      </c>
      <c r="D1568" s="14">
        <f t="shared" si="265"/>
        <v>0</v>
      </c>
      <c r="E1568" s="17">
        <v>0</v>
      </c>
      <c r="F1568" s="17">
        <v>0</v>
      </c>
      <c r="G1568" s="26">
        <v>0</v>
      </c>
      <c r="H1568" s="17">
        <v>0</v>
      </c>
      <c r="I1568" s="47"/>
      <c r="J1568" s="47"/>
      <c r="K1568" s="47"/>
      <c r="L1568" s="47"/>
    </row>
    <row r="1569" spans="1:12" x14ac:dyDescent="0.25">
      <c r="A1569" s="44"/>
      <c r="B1569" s="44"/>
      <c r="C1569" s="13">
        <v>2021</v>
      </c>
      <c r="D1569" s="14">
        <f t="shared" si="265"/>
        <v>0</v>
      </c>
      <c r="E1569" s="17">
        <v>0</v>
      </c>
      <c r="F1569" s="17">
        <v>0</v>
      </c>
      <c r="G1569" s="17">
        <v>0</v>
      </c>
      <c r="H1569" s="17">
        <v>0</v>
      </c>
      <c r="I1569" s="47"/>
      <c r="J1569" s="47"/>
      <c r="K1569" s="47"/>
      <c r="L1569" s="47"/>
    </row>
    <row r="1570" spans="1:12" x14ac:dyDescent="0.25">
      <c r="A1570" s="44"/>
      <c r="B1570" s="44"/>
      <c r="C1570" s="13">
        <v>2022</v>
      </c>
      <c r="D1570" s="17">
        <f t="shared" si="265"/>
        <v>11433.5</v>
      </c>
      <c r="E1570" s="17">
        <v>0</v>
      </c>
      <c r="F1570" s="17">
        <v>8646.5</v>
      </c>
      <c r="G1570" s="17">
        <v>2787</v>
      </c>
      <c r="H1570" s="17">
        <v>0</v>
      </c>
      <c r="I1570" s="47"/>
      <c r="J1570" s="47"/>
      <c r="K1570" s="47"/>
      <c r="L1570" s="47"/>
    </row>
    <row r="1571" spans="1:12" x14ac:dyDescent="0.25">
      <c r="A1571" s="45"/>
      <c r="B1571" s="45"/>
      <c r="C1571" s="13">
        <v>2023</v>
      </c>
      <c r="D1571" s="17"/>
      <c r="E1571" s="17"/>
      <c r="F1571" s="17"/>
      <c r="G1571" s="17"/>
      <c r="H1571" s="17"/>
      <c r="I1571" s="48"/>
      <c r="J1571" s="48"/>
      <c r="K1571" s="48"/>
      <c r="L1571" s="48"/>
    </row>
    <row r="1572" spans="1:12" x14ac:dyDescent="0.25">
      <c r="A1572" s="43" t="s">
        <v>328</v>
      </c>
      <c r="B1572" s="43" t="s">
        <v>329</v>
      </c>
      <c r="C1572" s="13" t="s">
        <v>18</v>
      </c>
      <c r="D1572" s="14">
        <f>SUM(E1572:H1572)</f>
        <v>0</v>
      </c>
      <c r="E1572" s="14">
        <f>SUM(E1573:E1580)</f>
        <v>0</v>
      </c>
      <c r="F1572" s="14">
        <f>SUM(F1573:F1580)</f>
        <v>0</v>
      </c>
      <c r="G1572" s="14">
        <f>SUM(G1573:G1580)</f>
        <v>0</v>
      </c>
      <c r="H1572" s="14">
        <f>SUM(H1573:H1583)</f>
        <v>0</v>
      </c>
      <c r="I1572" s="46" t="s">
        <v>30</v>
      </c>
      <c r="J1572" s="46" t="s">
        <v>30</v>
      </c>
      <c r="K1572" s="46" t="s">
        <v>30</v>
      </c>
      <c r="L1572" s="46" t="s">
        <v>30</v>
      </c>
    </row>
    <row r="1573" spans="1:12" x14ac:dyDescent="0.25">
      <c r="A1573" s="44"/>
      <c r="B1573" s="44"/>
      <c r="C1573" s="13">
        <v>2014</v>
      </c>
      <c r="D1573" s="14">
        <f t="shared" ref="D1573:D1582" si="266">SUM(E1573:H1573)</f>
        <v>0</v>
      </c>
      <c r="E1573" s="17">
        <v>0</v>
      </c>
      <c r="F1573" s="17">
        <v>0</v>
      </c>
      <c r="G1573" s="17">
        <v>0</v>
      </c>
      <c r="H1573" s="17">
        <v>0</v>
      </c>
      <c r="I1573" s="47"/>
      <c r="J1573" s="47"/>
      <c r="K1573" s="47"/>
      <c r="L1573" s="47"/>
    </row>
    <row r="1574" spans="1:12" x14ac:dyDescent="0.25">
      <c r="A1574" s="44"/>
      <c r="B1574" s="44"/>
      <c r="C1574" s="13">
        <v>2015</v>
      </c>
      <c r="D1574" s="14">
        <f t="shared" si="266"/>
        <v>0</v>
      </c>
      <c r="E1574" s="17">
        <v>0</v>
      </c>
      <c r="F1574" s="17">
        <v>0</v>
      </c>
      <c r="G1574" s="17">
        <v>0</v>
      </c>
      <c r="H1574" s="17">
        <v>0</v>
      </c>
      <c r="I1574" s="47"/>
      <c r="J1574" s="47"/>
      <c r="K1574" s="47"/>
      <c r="L1574" s="47"/>
    </row>
    <row r="1575" spans="1:12" x14ac:dyDescent="0.25">
      <c r="A1575" s="44"/>
      <c r="B1575" s="44"/>
      <c r="C1575" s="13">
        <v>2016</v>
      </c>
      <c r="D1575" s="14">
        <f t="shared" si="266"/>
        <v>0</v>
      </c>
      <c r="E1575" s="17">
        <v>0</v>
      </c>
      <c r="F1575" s="17">
        <v>0</v>
      </c>
      <c r="G1575" s="17">
        <v>0</v>
      </c>
      <c r="H1575" s="17">
        <v>0</v>
      </c>
      <c r="I1575" s="47"/>
      <c r="J1575" s="47"/>
      <c r="K1575" s="47"/>
      <c r="L1575" s="47"/>
    </row>
    <row r="1576" spans="1:12" x14ac:dyDescent="0.25">
      <c r="A1576" s="44"/>
      <c r="B1576" s="44"/>
      <c r="C1576" s="13">
        <v>2017</v>
      </c>
      <c r="D1576" s="14">
        <f t="shared" si="266"/>
        <v>0</v>
      </c>
      <c r="E1576" s="17">
        <v>0</v>
      </c>
      <c r="F1576" s="17">
        <v>0</v>
      </c>
      <c r="G1576" s="17">
        <v>0</v>
      </c>
      <c r="H1576" s="17">
        <v>0</v>
      </c>
      <c r="I1576" s="47"/>
      <c r="J1576" s="47"/>
      <c r="K1576" s="47"/>
      <c r="L1576" s="47"/>
    </row>
    <row r="1577" spans="1:12" x14ac:dyDescent="0.25">
      <c r="A1577" s="44"/>
      <c r="B1577" s="44"/>
      <c r="C1577" s="13">
        <v>2018</v>
      </c>
      <c r="D1577" s="14">
        <f t="shared" si="266"/>
        <v>0</v>
      </c>
      <c r="E1577" s="17">
        <v>0</v>
      </c>
      <c r="F1577" s="17">
        <v>0</v>
      </c>
      <c r="G1577" s="17">
        <v>0</v>
      </c>
      <c r="H1577" s="17">
        <v>0</v>
      </c>
      <c r="I1577" s="47"/>
      <c r="J1577" s="47"/>
      <c r="K1577" s="47"/>
      <c r="L1577" s="47"/>
    </row>
    <row r="1578" spans="1:12" x14ac:dyDescent="0.25">
      <c r="A1578" s="44"/>
      <c r="B1578" s="44"/>
      <c r="C1578" s="13">
        <v>2019</v>
      </c>
      <c r="D1578" s="14">
        <f t="shared" si="266"/>
        <v>0</v>
      </c>
      <c r="E1578" s="17">
        <v>0</v>
      </c>
      <c r="F1578" s="17">
        <v>0</v>
      </c>
      <c r="G1578" s="17">
        <v>0</v>
      </c>
      <c r="H1578" s="17">
        <v>0</v>
      </c>
      <c r="I1578" s="47"/>
      <c r="J1578" s="47"/>
      <c r="K1578" s="47"/>
      <c r="L1578" s="47"/>
    </row>
    <row r="1579" spans="1:12" x14ac:dyDescent="0.25">
      <c r="A1579" s="44"/>
      <c r="B1579" s="44"/>
      <c r="C1579" s="13">
        <v>2020</v>
      </c>
      <c r="D1579" s="14">
        <f t="shared" si="266"/>
        <v>0</v>
      </c>
      <c r="E1579" s="17">
        <v>0</v>
      </c>
      <c r="F1579" s="17">
        <v>0</v>
      </c>
      <c r="G1579" s="26">
        <v>0</v>
      </c>
      <c r="H1579" s="17">
        <v>0</v>
      </c>
      <c r="I1579" s="47"/>
      <c r="J1579" s="47"/>
      <c r="K1579" s="47"/>
      <c r="L1579" s="47"/>
    </row>
    <row r="1580" spans="1:12" x14ac:dyDescent="0.25">
      <c r="A1580" s="44"/>
      <c r="B1580" s="44"/>
      <c r="C1580" s="13">
        <v>2021</v>
      </c>
      <c r="D1580" s="14">
        <f t="shared" si="266"/>
        <v>0</v>
      </c>
      <c r="E1580" s="17">
        <v>0</v>
      </c>
      <c r="F1580" s="17">
        <v>0</v>
      </c>
      <c r="G1580" s="17">
        <v>0</v>
      </c>
      <c r="H1580" s="17">
        <v>0</v>
      </c>
      <c r="I1580" s="47"/>
      <c r="J1580" s="47"/>
      <c r="K1580" s="47"/>
      <c r="L1580" s="47"/>
    </row>
    <row r="1581" spans="1:12" x14ac:dyDescent="0.25">
      <c r="A1581" s="44"/>
      <c r="B1581" s="44"/>
      <c r="C1581" s="13">
        <v>2022</v>
      </c>
      <c r="D1581" s="17">
        <f t="shared" si="266"/>
        <v>43663</v>
      </c>
      <c r="E1581" s="17">
        <v>0</v>
      </c>
      <c r="F1581" s="17">
        <v>5000</v>
      </c>
      <c r="G1581" s="17">
        <v>38663</v>
      </c>
      <c r="H1581" s="17">
        <v>0</v>
      </c>
      <c r="I1581" s="47"/>
      <c r="J1581" s="47"/>
      <c r="K1581" s="47"/>
      <c r="L1581" s="47"/>
    </row>
    <row r="1582" spans="1:12" x14ac:dyDescent="0.25">
      <c r="A1582" s="45"/>
      <c r="B1582" s="45"/>
      <c r="C1582" s="13">
        <v>2023</v>
      </c>
      <c r="D1582" s="17">
        <f t="shared" si="266"/>
        <v>17094.900000000001</v>
      </c>
      <c r="E1582" s="17"/>
      <c r="F1582" s="17">
        <v>5130</v>
      </c>
      <c r="G1582" s="17">
        <v>11964.9</v>
      </c>
      <c r="H1582" s="17"/>
      <c r="I1582" s="48"/>
      <c r="J1582" s="48"/>
      <c r="K1582" s="48"/>
      <c r="L1582" s="48"/>
    </row>
    <row r="1583" spans="1:12" ht="15" customHeight="1" x14ac:dyDescent="0.25">
      <c r="A1583" s="49" t="s">
        <v>330</v>
      </c>
      <c r="B1583" s="49" t="s">
        <v>331</v>
      </c>
      <c r="C1583" s="9" t="s">
        <v>332</v>
      </c>
      <c r="D1583" s="10">
        <f>SUM(E1583:H1583)</f>
        <v>872.5</v>
      </c>
      <c r="E1583" s="10">
        <f>SUM(E1584:E1584)</f>
        <v>0</v>
      </c>
      <c r="F1583" s="10">
        <f>SUM(F1584:F1584)</f>
        <v>0</v>
      </c>
      <c r="G1583" s="10">
        <f>SUM(G1584:G1584)</f>
        <v>872.5</v>
      </c>
      <c r="H1583" s="10">
        <f>SUM(H1584:H1584)</f>
        <v>0</v>
      </c>
      <c r="I1583" s="49" t="s">
        <v>30</v>
      </c>
      <c r="J1583" s="49" t="s">
        <v>30</v>
      </c>
      <c r="K1583" s="49" t="s">
        <v>30</v>
      </c>
      <c r="L1583" s="49" t="s">
        <v>30</v>
      </c>
    </row>
    <row r="1584" spans="1:12" ht="15.75" customHeight="1" x14ac:dyDescent="0.25">
      <c r="A1584" s="50"/>
      <c r="B1584" s="50"/>
      <c r="C1584" s="9">
        <v>2022</v>
      </c>
      <c r="D1584" s="10">
        <f>SUM(E1584:H1584)</f>
        <v>872.5</v>
      </c>
      <c r="E1584" s="10">
        <f t="shared" ref="E1584:F1585" si="267">E1587+E1599</f>
        <v>0</v>
      </c>
      <c r="F1584" s="10">
        <f t="shared" si="267"/>
        <v>0</v>
      </c>
      <c r="G1584" s="10">
        <f>G1587+G1599</f>
        <v>872.5</v>
      </c>
      <c r="H1584" s="10">
        <f>H1587+H1599</f>
        <v>0</v>
      </c>
      <c r="I1584" s="50"/>
      <c r="J1584" s="50"/>
      <c r="K1584" s="50"/>
      <c r="L1584" s="51"/>
    </row>
    <row r="1585" spans="1:12" ht="15.75" customHeight="1" x14ac:dyDescent="0.25">
      <c r="A1585" s="51"/>
      <c r="B1585" s="51"/>
      <c r="C1585" s="9">
        <v>2023</v>
      </c>
      <c r="D1585" s="10">
        <f>SUM(E1585:H1585)</f>
        <v>550.40000000000009</v>
      </c>
      <c r="E1585" s="10">
        <f t="shared" si="267"/>
        <v>0</v>
      </c>
      <c r="F1585" s="10">
        <f t="shared" si="267"/>
        <v>0</v>
      </c>
      <c r="G1585" s="10">
        <f>G1588+G1600</f>
        <v>550.40000000000009</v>
      </c>
      <c r="H1585" s="10">
        <f>H1588+H1600</f>
        <v>0</v>
      </c>
      <c r="I1585" s="51"/>
      <c r="J1585" s="51"/>
      <c r="K1585" s="51"/>
      <c r="L1585" s="28"/>
    </row>
    <row r="1586" spans="1:12" ht="15" customHeight="1" x14ac:dyDescent="0.25">
      <c r="A1586" s="39" t="s">
        <v>333</v>
      </c>
      <c r="B1586" s="39" t="s">
        <v>385</v>
      </c>
      <c r="C1586" s="11" t="s">
        <v>332</v>
      </c>
      <c r="D1586" s="12">
        <f>SUM(E1586:H1586)</f>
        <v>625.5</v>
      </c>
      <c r="E1586" s="12">
        <f>SUM(E1587:E1587)</f>
        <v>0</v>
      </c>
      <c r="F1586" s="12">
        <f>SUM(F1587:F1587)</f>
        <v>0</v>
      </c>
      <c r="G1586" s="12">
        <f>SUM(G1587:G1587)</f>
        <v>625.5</v>
      </c>
      <c r="H1586" s="12">
        <f>SUM(H1587:H1587)</f>
        <v>0</v>
      </c>
      <c r="I1586" s="39" t="s">
        <v>334</v>
      </c>
      <c r="J1586" s="36" t="s">
        <v>30</v>
      </c>
      <c r="K1586" s="36" t="s">
        <v>30</v>
      </c>
      <c r="L1586" s="36" t="s">
        <v>30</v>
      </c>
    </row>
    <row r="1587" spans="1:12" ht="30" customHeight="1" x14ac:dyDescent="0.25">
      <c r="A1587" s="40"/>
      <c r="B1587" s="40"/>
      <c r="C1587" s="11">
        <v>2022</v>
      </c>
      <c r="D1587" s="12">
        <f t="shared" ref="D1587:D1588" si="268">SUM(E1587:H1587)</f>
        <v>625.5</v>
      </c>
      <c r="E1587" s="12">
        <f t="shared" ref="E1587:H1588" si="269">E1590+E1593+E1596</f>
        <v>0</v>
      </c>
      <c r="F1587" s="12">
        <f t="shared" si="269"/>
        <v>0</v>
      </c>
      <c r="G1587" s="12">
        <f t="shared" si="269"/>
        <v>625.5</v>
      </c>
      <c r="H1587" s="12">
        <f t="shared" si="269"/>
        <v>0</v>
      </c>
      <c r="I1587" s="40"/>
      <c r="J1587" s="37">
        <v>50</v>
      </c>
      <c r="K1587" s="37">
        <v>50</v>
      </c>
      <c r="L1587" s="37">
        <v>100</v>
      </c>
    </row>
    <row r="1588" spans="1:12" ht="30" customHeight="1" x14ac:dyDescent="0.25">
      <c r="A1588" s="41"/>
      <c r="B1588" s="41"/>
      <c r="C1588" s="11">
        <v>2023</v>
      </c>
      <c r="D1588" s="12">
        <f t="shared" si="268"/>
        <v>20.2</v>
      </c>
      <c r="E1588" s="12">
        <f t="shared" si="269"/>
        <v>0</v>
      </c>
      <c r="F1588" s="12">
        <f t="shared" si="269"/>
        <v>0</v>
      </c>
      <c r="G1588" s="12">
        <f t="shared" si="269"/>
        <v>20.2</v>
      </c>
      <c r="H1588" s="12">
        <f t="shared" si="269"/>
        <v>0</v>
      </c>
      <c r="I1588" s="41"/>
      <c r="J1588" s="37">
        <v>100</v>
      </c>
      <c r="K1588" s="37">
        <v>100</v>
      </c>
      <c r="L1588" s="37">
        <v>100</v>
      </c>
    </row>
    <row r="1589" spans="1:12" x14ac:dyDescent="0.25">
      <c r="A1589" s="43" t="s">
        <v>335</v>
      </c>
      <c r="B1589" s="43" t="s">
        <v>336</v>
      </c>
      <c r="C1589" s="13" t="s">
        <v>332</v>
      </c>
      <c r="D1589" s="14">
        <f>SUM(E1589:H1589)</f>
        <v>398.5</v>
      </c>
      <c r="E1589" s="17">
        <f>E1590</f>
        <v>0</v>
      </c>
      <c r="F1589" s="17">
        <f>F1590</f>
        <v>0</v>
      </c>
      <c r="G1589" s="17">
        <f>G1590</f>
        <v>398.5</v>
      </c>
      <c r="H1589" s="17">
        <f>H1590</f>
        <v>0</v>
      </c>
      <c r="I1589" s="46" t="s">
        <v>19</v>
      </c>
      <c r="J1589" s="46" t="s">
        <v>19</v>
      </c>
      <c r="K1589" s="46" t="s">
        <v>19</v>
      </c>
      <c r="L1589" s="46" t="s">
        <v>19</v>
      </c>
    </row>
    <row r="1590" spans="1:12" x14ac:dyDescent="0.25">
      <c r="A1590" s="44"/>
      <c r="B1590" s="44"/>
      <c r="C1590" s="13">
        <v>2022</v>
      </c>
      <c r="D1590" s="17">
        <f t="shared" ref="D1590:D1591" si="270">SUM(E1590:H1590)</f>
        <v>398.5</v>
      </c>
      <c r="E1590" s="17">
        <v>0</v>
      </c>
      <c r="F1590" s="17">
        <v>0</v>
      </c>
      <c r="G1590" s="17">
        <v>398.5</v>
      </c>
      <c r="H1590" s="17">
        <v>0</v>
      </c>
      <c r="I1590" s="47"/>
      <c r="J1590" s="47"/>
      <c r="K1590" s="47"/>
      <c r="L1590" s="47"/>
    </row>
    <row r="1591" spans="1:12" x14ac:dyDescent="0.25">
      <c r="A1591" s="45"/>
      <c r="B1591" s="45"/>
      <c r="C1591" s="13">
        <v>2023</v>
      </c>
      <c r="D1591" s="17">
        <f t="shared" si="270"/>
        <v>0</v>
      </c>
      <c r="E1591" s="17"/>
      <c r="F1591" s="17"/>
      <c r="G1591" s="17"/>
      <c r="H1591" s="17"/>
      <c r="I1591" s="48"/>
      <c r="J1591" s="48"/>
      <c r="K1591" s="48"/>
      <c r="L1591" s="48"/>
    </row>
    <row r="1592" spans="1:12" x14ac:dyDescent="0.25">
      <c r="A1592" s="43" t="s">
        <v>337</v>
      </c>
      <c r="B1592" s="43" t="s">
        <v>338</v>
      </c>
      <c r="C1592" s="13" t="s">
        <v>332</v>
      </c>
      <c r="D1592" s="14">
        <f>SUM(E1592:H1592)</f>
        <v>212.5</v>
      </c>
      <c r="E1592" s="17">
        <f t="shared" ref="E1592:F1592" si="271">E1593</f>
        <v>0</v>
      </c>
      <c r="F1592" s="17">
        <f t="shared" si="271"/>
        <v>0</v>
      </c>
      <c r="G1592" s="17">
        <f>G1593</f>
        <v>212.5</v>
      </c>
      <c r="H1592" s="17">
        <f>H1593</f>
        <v>0</v>
      </c>
      <c r="I1592" s="46" t="s">
        <v>19</v>
      </c>
      <c r="J1592" s="46" t="s">
        <v>19</v>
      </c>
      <c r="K1592" s="46" t="s">
        <v>19</v>
      </c>
      <c r="L1592" s="46" t="s">
        <v>19</v>
      </c>
    </row>
    <row r="1593" spans="1:12" x14ac:dyDescent="0.25">
      <c r="A1593" s="44"/>
      <c r="B1593" s="44"/>
      <c r="C1593" s="13">
        <v>2022</v>
      </c>
      <c r="D1593" s="17">
        <f t="shared" ref="D1593:D1594" si="272">SUM(E1593:H1593)</f>
        <v>212.5</v>
      </c>
      <c r="E1593" s="17">
        <v>0</v>
      </c>
      <c r="F1593" s="17">
        <v>0</v>
      </c>
      <c r="G1593" s="17">
        <v>212.5</v>
      </c>
      <c r="H1593" s="17">
        <v>0</v>
      </c>
      <c r="I1593" s="47"/>
      <c r="J1593" s="47"/>
      <c r="K1593" s="47"/>
      <c r="L1593" s="47"/>
    </row>
    <row r="1594" spans="1:12" x14ac:dyDescent="0.25">
      <c r="A1594" s="45"/>
      <c r="B1594" s="45"/>
      <c r="C1594" s="13">
        <v>2023</v>
      </c>
      <c r="D1594" s="17">
        <f t="shared" si="272"/>
        <v>0</v>
      </c>
      <c r="E1594" s="17"/>
      <c r="F1594" s="17"/>
      <c r="G1594" s="17"/>
      <c r="H1594" s="17"/>
      <c r="I1594" s="48"/>
      <c r="J1594" s="48"/>
      <c r="K1594" s="48"/>
      <c r="L1594" s="48"/>
    </row>
    <row r="1595" spans="1:12" x14ac:dyDescent="0.25">
      <c r="A1595" s="43" t="s">
        <v>339</v>
      </c>
      <c r="B1595" s="43" t="s">
        <v>340</v>
      </c>
      <c r="C1595" s="13" t="s">
        <v>332</v>
      </c>
      <c r="D1595" s="14">
        <f>SUM(E1595:H1595)</f>
        <v>14.5</v>
      </c>
      <c r="E1595" s="17">
        <f t="shared" ref="E1595:F1595" si="273">E1596</f>
        <v>0</v>
      </c>
      <c r="F1595" s="17">
        <f t="shared" si="273"/>
        <v>0</v>
      </c>
      <c r="G1595" s="17">
        <f>G1596</f>
        <v>14.5</v>
      </c>
      <c r="H1595" s="17">
        <f>H1596</f>
        <v>0</v>
      </c>
      <c r="I1595" s="46" t="s">
        <v>19</v>
      </c>
      <c r="J1595" s="46" t="s">
        <v>19</v>
      </c>
      <c r="K1595" s="46" t="s">
        <v>19</v>
      </c>
      <c r="L1595" s="46" t="s">
        <v>19</v>
      </c>
    </row>
    <row r="1596" spans="1:12" x14ac:dyDescent="0.25">
      <c r="A1596" s="44"/>
      <c r="B1596" s="44"/>
      <c r="C1596" s="13">
        <v>2022</v>
      </c>
      <c r="D1596" s="17">
        <f t="shared" ref="D1596:D1597" si="274">SUM(E1596:H1596)</f>
        <v>14.5</v>
      </c>
      <c r="E1596" s="17">
        <v>0</v>
      </c>
      <c r="F1596" s="17">
        <v>0</v>
      </c>
      <c r="G1596" s="17">
        <v>14.5</v>
      </c>
      <c r="H1596" s="17">
        <v>0</v>
      </c>
      <c r="I1596" s="47"/>
      <c r="J1596" s="47"/>
      <c r="K1596" s="47"/>
      <c r="L1596" s="47"/>
    </row>
    <row r="1597" spans="1:12" x14ac:dyDescent="0.25">
      <c r="A1597" s="45"/>
      <c r="B1597" s="45"/>
      <c r="C1597" s="13">
        <v>2023</v>
      </c>
      <c r="D1597" s="17">
        <f t="shared" si="274"/>
        <v>20.2</v>
      </c>
      <c r="E1597" s="17"/>
      <c r="F1597" s="17"/>
      <c r="G1597" s="17">
        <v>20.2</v>
      </c>
      <c r="H1597" s="17"/>
      <c r="I1597" s="48"/>
      <c r="J1597" s="48"/>
      <c r="K1597" s="48"/>
      <c r="L1597" s="48"/>
    </row>
    <row r="1598" spans="1:12" ht="24" customHeight="1" x14ac:dyDescent="0.25">
      <c r="A1598" s="39" t="s">
        <v>341</v>
      </c>
      <c r="B1598" s="39" t="s">
        <v>386</v>
      </c>
      <c r="C1598" s="11" t="s">
        <v>332</v>
      </c>
      <c r="D1598" s="12">
        <f>SUM(E1598:H1599)</f>
        <v>494</v>
      </c>
      <c r="E1598" s="12">
        <f>SUM(E1599:E1599)</f>
        <v>0</v>
      </c>
      <c r="F1598" s="12">
        <f>SUM(F1599:F1599)</f>
        <v>0</v>
      </c>
      <c r="G1598" s="12">
        <f>G1599</f>
        <v>247</v>
      </c>
      <c r="H1598" s="12">
        <f>SUM(H1599:H1599)</f>
        <v>0</v>
      </c>
      <c r="I1598" s="39" t="s">
        <v>342</v>
      </c>
      <c r="J1598" s="36" t="s">
        <v>30</v>
      </c>
      <c r="K1598" s="36" t="s">
        <v>30</v>
      </c>
      <c r="L1598" s="36" t="s">
        <v>30</v>
      </c>
    </row>
    <row r="1599" spans="1:12" ht="24" customHeight="1" x14ac:dyDescent="0.25">
      <c r="A1599" s="40"/>
      <c r="B1599" s="40"/>
      <c r="C1599" s="11">
        <v>2022</v>
      </c>
      <c r="D1599" s="12">
        <f t="shared" ref="D1599:D1600" si="275">SUM(E1599:H1599)</f>
        <v>247</v>
      </c>
      <c r="E1599" s="12">
        <f t="shared" ref="E1599:H1600" si="276">E1602</f>
        <v>0</v>
      </c>
      <c r="F1599" s="12">
        <f t="shared" si="276"/>
        <v>0</v>
      </c>
      <c r="G1599" s="12">
        <f t="shared" si="276"/>
        <v>247</v>
      </c>
      <c r="H1599" s="12">
        <f t="shared" si="276"/>
        <v>0</v>
      </c>
      <c r="I1599" s="40"/>
      <c r="J1599" s="37">
        <v>50</v>
      </c>
      <c r="K1599" s="37">
        <v>50</v>
      </c>
      <c r="L1599" s="37">
        <v>100</v>
      </c>
    </row>
    <row r="1600" spans="1:12" ht="24" customHeight="1" x14ac:dyDescent="0.25">
      <c r="A1600" s="41"/>
      <c r="B1600" s="41"/>
      <c r="C1600" s="11">
        <v>2023</v>
      </c>
      <c r="D1600" s="12">
        <f t="shared" si="275"/>
        <v>530.20000000000005</v>
      </c>
      <c r="E1600" s="12">
        <f t="shared" si="276"/>
        <v>0</v>
      </c>
      <c r="F1600" s="12">
        <f t="shared" si="276"/>
        <v>0</v>
      </c>
      <c r="G1600" s="12">
        <f t="shared" si="276"/>
        <v>530.20000000000005</v>
      </c>
      <c r="H1600" s="12">
        <f t="shared" si="276"/>
        <v>0</v>
      </c>
      <c r="I1600" s="41"/>
      <c r="J1600" s="37">
        <v>50</v>
      </c>
      <c r="K1600" s="37">
        <v>50</v>
      </c>
      <c r="L1600" s="37">
        <v>100</v>
      </c>
    </row>
    <row r="1601" spans="1:12" x14ac:dyDescent="0.25">
      <c r="A1601" s="42" t="s">
        <v>343</v>
      </c>
      <c r="B1601" s="42" t="s">
        <v>344</v>
      </c>
      <c r="C1601" s="13" t="s">
        <v>332</v>
      </c>
      <c r="D1601" s="14">
        <f>D1602</f>
        <v>247</v>
      </c>
      <c r="E1601" s="14">
        <f t="shared" ref="E1601:H1601" si="277">E1602</f>
        <v>0</v>
      </c>
      <c r="F1601" s="14">
        <f t="shared" si="277"/>
        <v>0</v>
      </c>
      <c r="G1601" s="14">
        <f t="shared" si="277"/>
        <v>247</v>
      </c>
      <c r="H1601" s="14">
        <f t="shared" si="277"/>
        <v>0</v>
      </c>
      <c r="I1601" s="38" t="s">
        <v>19</v>
      </c>
      <c r="J1601" s="38" t="s">
        <v>19</v>
      </c>
      <c r="K1601" s="38" t="s">
        <v>19</v>
      </c>
      <c r="L1601" s="38" t="s">
        <v>19</v>
      </c>
    </row>
    <row r="1602" spans="1:12" x14ac:dyDescent="0.25">
      <c r="A1602" s="42"/>
      <c r="B1602" s="42"/>
      <c r="C1602" s="13">
        <v>2022</v>
      </c>
      <c r="D1602" s="17">
        <f t="shared" ref="D1602:D1603" si="278">SUM(E1602:H1602)</f>
        <v>247</v>
      </c>
      <c r="E1602" s="17">
        <v>0</v>
      </c>
      <c r="F1602" s="17">
        <v>0</v>
      </c>
      <c r="G1602" s="17">
        <v>247</v>
      </c>
      <c r="H1602" s="17">
        <v>0</v>
      </c>
      <c r="I1602" s="38"/>
      <c r="J1602" s="38"/>
      <c r="K1602" s="38"/>
      <c r="L1602" s="38"/>
    </row>
    <row r="1603" spans="1:12" x14ac:dyDescent="0.25">
      <c r="A1603" s="42"/>
      <c r="B1603" s="42"/>
      <c r="C1603" s="13">
        <v>2023</v>
      </c>
      <c r="D1603" s="17">
        <f t="shared" si="278"/>
        <v>530.20000000000005</v>
      </c>
      <c r="E1603" s="17"/>
      <c r="F1603" s="17"/>
      <c r="G1603" s="17">
        <v>530.20000000000005</v>
      </c>
      <c r="H1603" s="17"/>
      <c r="I1603" s="38"/>
      <c r="J1603" s="38"/>
      <c r="K1603" s="38"/>
      <c r="L1603" s="38"/>
    </row>
  </sheetData>
  <autoFilter ref="A9:L1603"/>
  <mergeCells count="801">
    <mergeCell ref="A1:H1"/>
    <mergeCell ref="A2:H2"/>
    <mergeCell ref="A3:H3"/>
    <mergeCell ref="A4:H4"/>
    <mergeCell ref="A6:A8"/>
    <mergeCell ref="B6:B8"/>
    <mergeCell ref="C6:C8"/>
    <mergeCell ref="D6:H6"/>
    <mergeCell ref="A10:A20"/>
    <mergeCell ref="B10:B20"/>
    <mergeCell ref="I10:I20"/>
    <mergeCell ref="J10:J20"/>
    <mergeCell ref="K10:K20"/>
    <mergeCell ref="L10:L20"/>
    <mergeCell ref="I6:I8"/>
    <mergeCell ref="J6:J8"/>
    <mergeCell ref="K6:K8"/>
    <mergeCell ref="L6:L8"/>
    <mergeCell ref="D7:D8"/>
    <mergeCell ref="E7:H7"/>
    <mergeCell ref="J32:J42"/>
    <mergeCell ref="K32:K42"/>
    <mergeCell ref="L32:L42"/>
    <mergeCell ref="A21:A31"/>
    <mergeCell ref="B21:B31"/>
    <mergeCell ref="I21:I31"/>
    <mergeCell ref="J21:J31"/>
    <mergeCell ref="K21:K31"/>
    <mergeCell ref="L21:L31"/>
    <mergeCell ref="A43:A53"/>
    <mergeCell ref="B43:B53"/>
    <mergeCell ref="I43:I53"/>
    <mergeCell ref="A54:A64"/>
    <mergeCell ref="B54:B64"/>
    <mergeCell ref="I54:I64"/>
    <mergeCell ref="A32:A42"/>
    <mergeCell ref="B32:B42"/>
    <mergeCell ref="I32:I42"/>
    <mergeCell ref="J76:J86"/>
    <mergeCell ref="K76:K86"/>
    <mergeCell ref="L76:L86"/>
    <mergeCell ref="A65:A75"/>
    <mergeCell ref="B65:B75"/>
    <mergeCell ref="I65:I75"/>
    <mergeCell ref="J65:J75"/>
    <mergeCell ref="K65:K75"/>
    <mergeCell ref="L65:L75"/>
    <mergeCell ref="A87:A97"/>
    <mergeCell ref="B87:B97"/>
    <mergeCell ref="I87:I97"/>
    <mergeCell ref="A98:A108"/>
    <mergeCell ref="B98:B108"/>
    <mergeCell ref="I98:I108"/>
    <mergeCell ref="A76:A86"/>
    <mergeCell ref="B76:B86"/>
    <mergeCell ref="I76:I86"/>
    <mergeCell ref="J120:J130"/>
    <mergeCell ref="K120:K130"/>
    <mergeCell ref="L120:L130"/>
    <mergeCell ref="A109:A119"/>
    <mergeCell ref="B109:B119"/>
    <mergeCell ref="I109:I119"/>
    <mergeCell ref="J109:J119"/>
    <mergeCell ref="K109:K119"/>
    <mergeCell ref="L109:L119"/>
    <mergeCell ref="A131:A141"/>
    <mergeCell ref="B131:B141"/>
    <mergeCell ref="I131:I141"/>
    <mergeCell ref="A142:A152"/>
    <mergeCell ref="B142:B152"/>
    <mergeCell ref="I142:I152"/>
    <mergeCell ref="A120:A130"/>
    <mergeCell ref="B120:B130"/>
    <mergeCell ref="I120:I130"/>
    <mergeCell ref="A153:A159"/>
    <mergeCell ref="B153:B159"/>
    <mergeCell ref="J153:J159"/>
    <mergeCell ref="K153:K159"/>
    <mergeCell ref="L153:L159"/>
    <mergeCell ref="A160:A166"/>
    <mergeCell ref="B160:B166"/>
    <mergeCell ref="I160:I166"/>
    <mergeCell ref="J160:J166"/>
    <mergeCell ref="K160:K166"/>
    <mergeCell ref="L160:L166"/>
    <mergeCell ref="A167:A173"/>
    <mergeCell ref="B167:B173"/>
    <mergeCell ref="I167:I173"/>
    <mergeCell ref="A174:A180"/>
    <mergeCell ref="B174:B180"/>
    <mergeCell ref="I174:I180"/>
    <mergeCell ref="J174:J180"/>
    <mergeCell ref="K174:K180"/>
    <mergeCell ref="L174:L180"/>
    <mergeCell ref="J195:J201"/>
    <mergeCell ref="K195:K201"/>
    <mergeCell ref="L195:L201"/>
    <mergeCell ref="A181:A187"/>
    <mergeCell ref="B181:B187"/>
    <mergeCell ref="I182:I187"/>
    <mergeCell ref="A188:A194"/>
    <mergeCell ref="B188:B194"/>
    <mergeCell ref="I189:I194"/>
    <mergeCell ref="A202:A208"/>
    <mergeCell ref="B202:B208"/>
    <mergeCell ref="I203:I208"/>
    <mergeCell ref="A209:A219"/>
    <mergeCell ref="B209:B219"/>
    <mergeCell ref="I209:I219"/>
    <mergeCell ref="A195:A201"/>
    <mergeCell ref="B195:B201"/>
    <mergeCell ref="I195:I201"/>
    <mergeCell ref="A231:A241"/>
    <mergeCell ref="B231:B241"/>
    <mergeCell ref="I232:I241"/>
    <mergeCell ref="A242:A252"/>
    <mergeCell ref="B242:B252"/>
    <mergeCell ref="I243:I252"/>
    <mergeCell ref="J209:J219"/>
    <mergeCell ref="K209:K219"/>
    <mergeCell ref="L209:L219"/>
    <mergeCell ref="A220:A230"/>
    <mergeCell ref="B220:B230"/>
    <mergeCell ref="I220:I230"/>
    <mergeCell ref="J220:J230"/>
    <mergeCell ref="K220:K230"/>
    <mergeCell ref="L220:L230"/>
    <mergeCell ref="A275:A285"/>
    <mergeCell ref="B275:B285"/>
    <mergeCell ref="I276:I285"/>
    <mergeCell ref="A286:A296"/>
    <mergeCell ref="B286:B296"/>
    <mergeCell ref="I287:I296"/>
    <mergeCell ref="A253:A263"/>
    <mergeCell ref="B253:B263"/>
    <mergeCell ref="I254:I263"/>
    <mergeCell ref="A264:A274"/>
    <mergeCell ref="B264:B274"/>
    <mergeCell ref="I265:I274"/>
    <mergeCell ref="J308:J318"/>
    <mergeCell ref="K308:K318"/>
    <mergeCell ref="L308:L318"/>
    <mergeCell ref="A319:A329"/>
    <mergeCell ref="B319:B329"/>
    <mergeCell ref="I320:I329"/>
    <mergeCell ref="A297:A307"/>
    <mergeCell ref="B297:B307"/>
    <mergeCell ref="I298:I307"/>
    <mergeCell ref="A308:A318"/>
    <mergeCell ref="B308:B318"/>
    <mergeCell ref="I308:I318"/>
    <mergeCell ref="A352:A362"/>
    <mergeCell ref="B352:B362"/>
    <mergeCell ref="I353:I362"/>
    <mergeCell ref="A363:A373"/>
    <mergeCell ref="B363:B373"/>
    <mergeCell ref="I364:I373"/>
    <mergeCell ref="A330:A340"/>
    <mergeCell ref="B330:B340"/>
    <mergeCell ref="I331:I340"/>
    <mergeCell ref="A341:A351"/>
    <mergeCell ref="B341:B351"/>
    <mergeCell ref="I342:I350"/>
    <mergeCell ref="A396:A406"/>
    <mergeCell ref="B396:B406"/>
    <mergeCell ref="I396:I406"/>
    <mergeCell ref="J396:J406"/>
    <mergeCell ref="K396:K406"/>
    <mergeCell ref="L396:L406"/>
    <mergeCell ref="A374:A384"/>
    <mergeCell ref="B374:B384"/>
    <mergeCell ref="I375:I384"/>
    <mergeCell ref="A385:A395"/>
    <mergeCell ref="B385:B395"/>
    <mergeCell ref="I386:I395"/>
    <mergeCell ref="A429:A439"/>
    <mergeCell ref="B429:B439"/>
    <mergeCell ref="I430:I439"/>
    <mergeCell ref="A440:A450"/>
    <mergeCell ref="B440:B450"/>
    <mergeCell ref="I440:I450"/>
    <mergeCell ref="A407:A417"/>
    <mergeCell ref="B407:B417"/>
    <mergeCell ref="I408:I417"/>
    <mergeCell ref="A418:A428"/>
    <mergeCell ref="B418:B428"/>
    <mergeCell ref="I419:I428"/>
    <mergeCell ref="J440:J448"/>
    <mergeCell ref="K440:K448"/>
    <mergeCell ref="L440:L448"/>
    <mergeCell ref="A451:A461"/>
    <mergeCell ref="B451:B461"/>
    <mergeCell ref="I451:I461"/>
    <mergeCell ref="J451:J461"/>
    <mergeCell ref="K451:K461"/>
    <mergeCell ref="L451:L461"/>
    <mergeCell ref="A484:A494"/>
    <mergeCell ref="B484:B494"/>
    <mergeCell ref="I485:I494"/>
    <mergeCell ref="A495:A505"/>
    <mergeCell ref="B495:B505"/>
    <mergeCell ref="I496:I505"/>
    <mergeCell ref="A462:A472"/>
    <mergeCell ref="B462:B472"/>
    <mergeCell ref="I463:I472"/>
    <mergeCell ref="A473:A483"/>
    <mergeCell ref="B473:B483"/>
    <mergeCell ref="I474:I483"/>
    <mergeCell ref="A528:A538"/>
    <mergeCell ref="B528:B538"/>
    <mergeCell ref="I529:I538"/>
    <mergeCell ref="A539:A549"/>
    <mergeCell ref="B539:B549"/>
    <mergeCell ref="I540:I549"/>
    <mergeCell ref="A506:A516"/>
    <mergeCell ref="B506:B516"/>
    <mergeCell ref="I507:I516"/>
    <mergeCell ref="A517:A527"/>
    <mergeCell ref="B517:B527"/>
    <mergeCell ref="I518:I527"/>
    <mergeCell ref="J561:J571"/>
    <mergeCell ref="K561:K571"/>
    <mergeCell ref="L561:L571"/>
    <mergeCell ref="A550:A560"/>
    <mergeCell ref="B550:B560"/>
    <mergeCell ref="I550:I560"/>
    <mergeCell ref="J550:J560"/>
    <mergeCell ref="K550:K560"/>
    <mergeCell ref="L550:L560"/>
    <mergeCell ref="A572:A582"/>
    <mergeCell ref="B572:B582"/>
    <mergeCell ref="I573:I582"/>
    <mergeCell ref="A583:A593"/>
    <mergeCell ref="B583:B593"/>
    <mergeCell ref="I583:I593"/>
    <mergeCell ref="A561:A571"/>
    <mergeCell ref="B561:B571"/>
    <mergeCell ref="I561:I571"/>
    <mergeCell ref="A605:A615"/>
    <mergeCell ref="B605:B615"/>
    <mergeCell ref="I606:I615"/>
    <mergeCell ref="A616:A626"/>
    <mergeCell ref="B616:B626"/>
    <mergeCell ref="I617:I626"/>
    <mergeCell ref="J583:J593"/>
    <mergeCell ref="K583:K593"/>
    <mergeCell ref="L583:L593"/>
    <mergeCell ref="A594:A604"/>
    <mergeCell ref="B594:B604"/>
    <mergeCell ref="I595:I604"/>
    <mergeCell ref="J638:J648"/>
    <mergeCell ref="K638:K648"/>
    <mergeCell ref="L638:L648"/>
    <mergeCell ref="A649:A659"/>
    <mergeCell ref="B649:B659"/>
    <mergeCell ref="I650:I659"/>
    <mergeCell ref="A627:A637"/>
    <mergeCell ref="B627:B637"/>
    <mergeCell ref="I628:I637"/>
    <mergeCell ref="A638:A648"/>
    <mergeCell ref="B638:B648"/>
    <mergeCell ref="I638:I648"/>
    <mergeCell ref="A671:A681"/>
    <mergeCell ref="B671:B681"/>
    <mergeCell ref="I671:I681"/>
    <mergeCell ref="J671:J681"/>
    <mergeCell ref="K671:K681"/>
    <mergeCell ref="L671:L681"/>
    <mergeCell ref="A660:A670"/>
    <mergeCell ref="B660:B670"/>
    <mergeCell ref="I660:I670"/>
    <mergeCell ref="J660:J670"/>
    <mergeCell ref="K660:K670"/>
    <mergeCell ref="L660:L670"/>
    <mergeCell ref="J704:J714"/>
    <mergeCell ref="K704:K714"/>
    <mergeCell ref="L704:L714"/>
    <mergeCell ref="A682:A692"/>
    <mergeCell ref="B682:B692"/>
    <mergeCell ref="I683:I692"/>
    <mergeCell ref="A693:A703"/>
    <mergeCell ref="B693:B703"/>
    <mergeCell ref="I694:I703"/>
    <mergeCell ref="A715:A725"/>
    <mergeCell ref="B715:B725"/>
    <mergeCell ref="I716:I725"/>
    <mergeCell ref="A726:A736"/>
    <mergeCell ref="B726:B736"/>
    <mergeCell ref="I726:I736"/>
    <mergeCell ref="A704:A714"/>
    <mergeCell ref="B704:B714"/>
    <mergeCell ref="I704:I714"/>
    <mergeCell ref="J726:J736"/>
    <mergeCell ref="K726:K736"/>
    <mergeCell ref="L726:L736"/>
    <mergeCell ref="A737:A747"/>
    <mergeCell ref="B737:B747"/>
    <mergeCell ref="I737:I747"/>
    <mergeCell ref="J737:J747"/>
    <mergeCell ref="K737:K747"/>
    <mergeCell ref="L737:L747"/>
    <mergeCell ref="J759:J769"/>
    <mergeCell ref="K759:K769"/>
    <mergeCell ref="L759:L769"/>
    <mergeCell ref="A770:A780"/>
    <mergeCell ref="B770:B780"/>
    <mergeCell ref="I771:I780"/>
    <mergeCell ref="A748:A758"/>
    <mergeCell ref="B748:B758"/>
    <mergeCell ref="I749:I758"/>
    <mergeCell ref="A759:A769"/>
    <mergeCell ref="B759:B769"/>
    <mergeCell ref="I759:I769"/>
    <mergeCell ref="J792:J802"/>
    <mergeCell ref="K792:K802"/>
    <mergeCell ref="L792:L802"/>
    <mergeCell ref="A781:A791"/>
    <mergeCell ref="B781:B791"/>
    <mergeCell ref="I781:I791"/>
    <mergeCell ref="J781:J791"/>
    <mergeCell ref="K781:K791"/>
    <mergeCell ref="L781:L791"/>
    <mergeCell ref="A803:A813"/>
    <mergeCell ref="B803:B813"/>
    <mergeCell ref="I804:I813"/>
    <mergeCell ref="A814:A824"/>
    <mergeCell ref="B814:B824"/>
    <mergeCell ref="I814:I824"/>
    <mergeCell ref="A792:A802"/>
    <mergeCell ref="B792:B802"/>
    <mergeCell ref="I792:I802"/>
    <mergeCell ref="A836:A846"/>
    <mergeCell ref="B836:B846"/>
    <mergeCell ref="I836:I846"/>
    <mergeCell ref="J836:J846"/>
    <mergeCell ref="K836:K846"/>
    <mergeCell ref="L836:L846"/>
    <mergeCell ref="J814:J824"/>
    <mergeCell ref="K814:K824"/>
    <mergeCell ref="L814:L824"/>
    <mergeCell ref="A825:A835"/>
    <mergeCell ref="B825:B835"/>
    <mergeCell ref="I826:I835"/>
    <mergeCell ref="J858:J868"/>
    <mergeCell ref="K858:K868"/>
    <mergeCell ref="L858:L868"/>
    <mergeCell ref="A869:A879"/>
    <mergeCell ref="B869:B879"/>
    <mergeCell ref="I870:I879"/>
    <mergeCell ref="A847:A857"/>
    <mergeCell ref="B847:B857"/>
    <mergeCell ref="I848:I857"/>
    <mergeCell ref="A858:A868"/>
    <mergeCell ref="B858:B868"/>
    <mergeCell ref="I858:I868"/>
    <mergeCell ref="A891:A901"/>
    <mergeCell ref="B891:B901"/>
    <mergeCell ref="I891:I901"/>
    <mergeCell ref="J891:J901"/>
    <mergeCell ref="K891:K901"/>
    <mergeCell ref="L891:L901"/>
    <mergeCell ref="A880:A890"/>
    <mergeCell ref="B880:B890"/>
    <mergeCell ref="I880:I890"/>
    <mergeCell ref="J880:J890"/>
    <mergeCell ref="K880:K890"/>
    <mergeCell ref="L880:L890"/>
    <mergeCell ref="J913:J923"/>
    <mergeCell ref="K913:K923"/>
    <mergeCell ref="L913:L923"/>
    <mergeCell ref="A902:A912"/>
    <mergeCell ref="B902:B912"/>
    <mergeCell ref="I902:I912"/>
    <mergeCell ref="J902:J912"/>
    <mergeCell ref="K902:K912"/>
    <mergeCell ref="L902:L912"/>
    <mergeCell ref="A924:A934"/>
    <mergeCell ref="B924:B934"/>
    <mergeCell ref="I925:I934"/>
    <mergeCell ref="A935:A945"/>
    <mergeCell ref="B935:B945"/>
    <mergeCell ref="I935:I945"/>
    <mergeCell ref="A913:A923"/>
    <mergeCell ref="B913:B923"/>
    <mergeCell ref="I913:I923"/>
    <mergeCell ref="A957:A967"/>
    <mergeCell ref="B957:B967"/>
    <mergeCell ref="I958:I967"/>
    <mergeCell ref="A968:A978"/>
    <mergeCell ref="B968:B978"/>
    <mergeCell ref="I968:I978"/>
    <mergeCell ref="J935:J945"/>
    <mergeCell ref="K935:K945"/>
    <mergeCell ref="L935:L945"/>
    <mergeCell ref="A946:A956"/>
    <mergeCell ref="B946:B956"/>
    <mergeCell ref="I946:I956"/>
    <mergeCell ref="J946:J956"/>
    <mergeCell ref="K946:K956"/>
    <mergeCell ref="L946:L956"/>
    <mergeCell ref="A990:A1000"/>
    <mergeCell ref="B990:B1000"/>
    <mergeCell ref="I990:I1000"/>
    <mergeCell ref="J990:J1000"/>
    <mergeCell ref="K990:K1000"/>
    <mergeCell ref="L990:L1000"/>
    <mergeCell ref="J968:J978"/>
    <mergeCell ref="K968:K978"/>
    <mergeCell ref="L968:L978"/>
    <mergeCell ref="A979:A989"/>
    <mergeCell ref="B979:B989"/>
    <mergeCell ref="I980:I988"/>
    <mergeCell ref="A1012:A1022"/>
    <mergeCell ref="B1012:B1022"/>
    <mergeCell ref="I1012:I1022"/>
    <mergeCell ref="J1012:J1022"/>
    <mergeCell ref="K1012:K1022"/>
    <mergeCell ref="L1012:L1022"/>
    <mergeCell ref="A1001:A1011"/>
    <mergeCell ref="B1001:B1011"/>
    <mergeCell ref="I1001:I1011"/>
    <mergeCell ref="J1001:J1011"/>
    <mergeCell ref="K1001:K1011"/>
    <mergeCell ref="L1001:L1011"/>
    <mergeCell ref="A1034:A1044"/>
    <mergeCell ref="B1034:B1044"/>
    <mergeCell ref="I1034:I1044"/>
    <mergeCell ref="J1034:J1044"/>
    <mergeCell ref="K1034:K1044"/>
    <mergeCell ref="L1034:L1044"/>
    <mergeCell ref="A1023:A1033"/>
    <mergeCell ref="B1023:B1033"/>
    <mergeCell ref="I1023:I1033"/>
    <mergeCell ref="J1023:J1033"/>
    <mergeCell ref="K1023:K1033"/>
    <mergeCell ref="L1023:L1033"/>
    <mergeCell ref="J1056:J1066"/>
    <mergeCell ref="K1056:K1066"/>
    <mergeCell ref="L1056:L1066"/>
    <mergeCell ref="A1045:A1055"/>
    <mergeCell ref="B1045:B1055"/>
    <mergeCell ref="I1045:I1055"/>
    <mergeCell ref="J1045:J1055"/>
    <mergeCell ref="K1045:K1055"/>
    <mergeCell ref="L1045:L1055"/>
    <mergeCell ref="A1067:A1077"/>
    <mergeCell ref="B1067:B1077"/>
    <mergeCell ref="I1068:I1077"/>
    <mergeCell ref="A1078:A1088"/>
    <mergeCell ref="B1078:B1088"/>
    <mergeCell ref="I1078:I1088"/>
    <mergeCell ref="A1056:A1066"/>
    <mergeCell ref="B1056:B1066"/>
    <mergeCell ref="I1056:I1066"/>
    <mergeCell ref="J1078:J1088"/>
    <mergeCell ref="K1078:K1088"/>
    <mergeCell ref="L1078:L1088"/>
    <mergeCell ref="A1089:A1099"/>
    <mergeCell ref="B1089:B1099"/>
    <mergeCell ref="I1089:I1099"/>
    <mergeCell ref="J1089:J1099"/>
    <mergeCell ref="K1089:K1099"/>
    <mergeCell ref="L1089:L1099"/>
    <mergeCell ref="J1111:J1121"/>
    <mergeCell ref="K1111:K1121"/>
    <mergeCell ref="L1111:L1121"/>
    <mergeCell ref="A1100:A1110"/>
    <mergeCell ref="B1100:B1110"/>
    <mergeCell ref="I1100:I1110"/>
    <mergeCell ref="J1100:J1110"/>
    <mergeCell ref="K1100:K1110"/>
    <mergeCell ref="L1100:L1110"/>
    <mergeCell ref="A1122:A1132"/>
    <mergeCell ref="B1122:B1132"/>
    <mergeCell ref="I1123:I1132"/>
    <mergeCell ref="A1133:A1143"/>
    <mergeCell ref="B1133:B1143"/>
    <mergeCell ref="I1133:I1143"/>
    <mergeCell ref="A1111:A1121"/>
    <mergeCell ref="B1111:B1121"/>
    <mergeCell ref="I1111:I1121"/>
    <mergeCell ref="A1155:A1165"/>
    <mergeCell ref="B1155:B1165"/>
    <mergeCell ref="I1156:I1165"/>
    <mergeCell ref="A1166:A1176"/>
    <mergeCell ref="B1166:B1176"/>
    <mergeCell ref="I1166:I1176"/>
    <mergeCell ref="J1133:J1143"/>
    <mergeCell ref="K1133:K1143"/>
    <mergeCell ref="L1133:L1143"/>
    <mergeCell ref="A1144:A1154"/>
    <mergeCell ref="B1144:B1154"/>
    <mergeCell ref="I1144:I1154"/>
    <mergeCell ref="J1144:J1154"/>
    <mergeCell ref="K1144:K1154"/>
    <mergeCell ref="L1144:L1154"/>
    <mergeCell ref="J1166:J1176"/>
    <mergeCell ref="K1166:K1176"/>
    <mergeCell ref="L1166:L1176"/>
    <mergeCell ref="A1177:A1187"/>
    <mergeCell ref="B1177:B1187"/>
    <mergeCell ref="I1177:I1187"/>
    <mergeCell ref="J1177:J1187"/>
    <mergeCell ref="K1177:K1187"/>
    <mergeCell ref="L1177:L1187"/>
    <mergeCell ref="J1199:J1209"/>
    <mergeCell ref="K1199:K1209"/>
    <mergeCell ref="L1199:L1209"/>
    <mergeCell ref="A1188:A1198"/>
    <mergeCell ref="B1188:B1198"/>
    <mergeCell ref="I1188:I1198"/>
    <mergeCell ref="J1188:J1198"/>
    <mergeCell ref="K1188:K1198"/>
    <mergeCell ref="L1188:L1198"/>
    <mergeCell ref="A1210:A1220"/>
    <mergeCell ref="B1210:B1220"/>
    <mergeCell ref="I1211:I1220"/>
    <mergeCell ref="A1221:A1231"/>
    <mergeCell ref="B1221:B1231"/>
    <mergeCell ref="I1221:I1231"/>
    <mergeCell ref="A1199:A1209"/>
    <mergeCell ref="B1199:B1209"/>
    <mergeCell ref="I1199:I1209"/>
    <mergeCell ref="A1243:A1253"/>
    <mergeCell ref="B1243:B1253"/>
    <mergeCell ref="I1244:I1253"/>
    <mergeCell ref="A1254:A1264"/>
    <mergeCell ref="B1254:B1264"/>
    <mergeCell ref="I1254:I1264"/>
    <mergeCell ref="J1221:J1231"/>
    <mergeCell ref="K1221:K1231"/>
    <mergeCell ref="L1221:L1231"/>
    <mergeCell ref="A1232:A1242"/>
    <mergeCell ref="B1232:B1242"/>
    <mergeCell ref="I1232:I1242"/>
    <mergeCell ref="J1232:J1242"/>
    <mergeCell ref="K1232:K1242"/>
    <mergeCell ref="L1232:L1242"/>
    <mergeCell ref="J1254:J1264"/>
    <mergeCell ref="K1254:K1264"/>
    <mergeCell ref="L1254:L1264"/>
    <mergeCell ref="A1265:A1275"/>
    <mergeCell ref="B1265:B1275"/>
    <mergeCell ref="I1265:I1275"/>
    <mergeCell ref="J1265:J1275"/>
    <mergeCell ref="K1265:K1275"/>
    <mergeCell ref="L1265:L1275"/>
    <mergeCell ref="A1287:A1297"/>
    <mergeCell ref="B1287:B1297"/>
    <mergeCell ref="I1287:I1297"/>
    <mergeCell ref="J1287:J1297"/>
    <mergeCell ref="K1287:K1297"/>
    <mergeCell ref="L1287:L1297"/>
    <mergeCell ref="A1276:A1286"/>
    <mergeCell ref="B1276:B1286"/>
    <mergeCell ref="I1276:I1286"/>
    <mergeCell ref="J1276:J1286"/>
    <mergeCell ref="K1276:K1286"/>
    <mergeCell ref="L1276:L1286"/>
    <mergeCell ref="A1309:A1319"/>
    <mergeCell ref="B1309:B1319"/>
    <mergeCell ref="I1309:I1319"/>
    <mergeCell ref="J1309:J1319"/>
    <mergeCell ref="K1309:K1319"/>
    <mergeCell ref="L1309:L1319"/>
    <mergeCell ref="A1298:A1308"/>
    <mergeCell ref="B1298:B1308"/>
    <mergeCell ref="I1298:I1308"/>
    <mergeCell ref="J1298:J1308"/>
    <mergeCell ref="K1298:K1308"/>
    <mergeCell ref="L1298:L1308"/>
    <mergeCell ref="G1321:G1322"/>
    <mergeCell ref="H1321:H1322"/>
    <mergeCell ref="C1323:C1324"/>
    <mergeCell ref="D1323:D1324"/>
    <mergeCell ref="E1323:E1324"/>
    <mergeCell ref="F1323:F1324"/>
    <mergeCell ref="G1323:G1324"/>
    <mergeCell ref="H1323:H1324"/>
    <mergeCell ref="A1320:A1340"/>
    <mergeCell ref="B1320:B1340"/>
    <mergeCell ref="C1321:C1322"/>
    <mergeCell ref="D1321:D1322"/>
    <mergeCell ref="E1321:E1322"/>
    <mergeCell ref="F1321:F1322"/>
    <mergeCell ref="C1325:C1326"/>
    <mergeCell ref="D1325:D1326"/>
    <mergeCell ref="E1325:E1326"/>
    <mergeCell ref="F1325:F1326"/>
    <mergeCell ref="C1329:C1330"/>
    <mergeCell ref="D1329:D1330"/>
    <mergeCell ref="E1329:E1330"/>
    <mergeCell ref="F1329:F1330"/>
    <mergeCell ref="G1329:G1330"/>
    <mergeCell ref="H1329:H1330"/>
    <mergeCell ref="G1325:G1326"/>
    <mergeCell ref="H1325:H1326"/>
    <mergeCell ref="C1327:C1328"/>
    <mergeCell ref="D1327:D1328"/>
    <mergeCell ref="E1327:E1328"/>
    <mergeCell ref="F1327:F1328"/>
    <mergeCell ref="G1327:G1328"/>
    <mergeCell ref="H1327:H1328"/>
    <mergeCell ref="C1333:C1334"/>
    <mergeCell ref="D1333:D1334"/>
    <mergeCell ref="E1333:E1334"/>
    <mergeCell ref="F1333:F1334"/>
    <mergeCell ref="G1333:G1334"/>
    <mergeCell ref="H1333:H1334"/>
    <mergeCell ref="C1331:C1332"/>
    <mergeCell ref="D1331:D1332"/>
    <mergeCell ref="E1331:E1332"/>
    <mergeCell ref="F1331:F1332"/>
    <mergeCell ref="G1331:G1332"/>
    <mergeCell ref="H1331:H1332"/>
    <mergeCell ref="C1337:C1338"/>
    <mergeCell ref="D1337:D1338"/>
    <mergeCell ref="E1337:E1338"/>
    <mergeCell ref="F1337:F1338"/>
    <mergeCell ref="G1337:G1338"/>
    <mergeCell ref="H1337:H1338"/>
    <mergeCell ref="C1335:C1336"/>
    <mergeCell ref="D1335:D1336"/>
    <mergeCell ref="E1335:E1336"/>
    <mergeCell ref="F1335:F1336"/>
    <mergeCell ref="G1335:G1336"/>
    <mergeCell ref="H1335:H1336"/>
    <mergeCell ref="A1341:A1351"/>
    <mergeCell ref="B1341:B1351"/>
    <mergeCell ref="I1341:I1351"/>
    <mergeCell ref="J1341:J1351"/>
    <mergeCell ref="K1341:K1351"/>
    <mergeCell ref="L1341:L1351"/>
    <mergeCell ref="C1339:C1340"/>
    <mergeCell ref="D1339:D1340"/>
    <mergeCell ref="E1339:E1340"/>
    <mergeCell ref="F1339:F1340"/>
    <mergeCell ref="G1339:G1340"/>
    <mergeCell ref="H1339:H1340"/>
    <mergeCell ref="A1363:A1373"/>
    <mergeCell ref="B1363:B1373"/>
    <mergeCell ref="I1363:I1373"/>
    <mergeCell ref="J1363:J1373"/>
    <mergeCell ref="K1363:K1373"/>
    <mergeCell ref="L1363:L1373"/>
    <mergeCell ref="A1352:A1362"/>
    <mergeCell ref="B1352:B1362"/>
    <mergeCell ref="I1352:I1362"/>
    <mergeCell ref="J1352:J1362"/>
    <mergeCell ref="K1352:K1362"/>
    <mergeCell ref="L1352:L1362"/>
    <mergeCell ref="A1385:A1395"/>
    <mergeCell ref="B1385:B1395"/>
    <mergeCell ref="I1385:I1395"/>
    <mergeCell ref="J1385:J1395"/>
    <mergeCell ref="K1385:K1395"/>
    <mergeCell ref="L1385:L1395"/>
    <mergeCell ref="A1374:A1384"/>
    <mergeCell ref="B1374:B1384"/>
    <mergeCell ref="I1374:I1384"/>
    <mergeCell ref="J1374:J1384"/>
    <mergeCell ref="K1374:K1384"/>
    <mergeCell ref="L1374:L1384"/>
    <mergeCell ref="A1407:A1417"/>
    <mergeCell ref="B1407:B1417"/>
    <mergeCell ref="I1407:I1417"/>
    <mergeCell ref="J1407:J1417"/>
    <mergeCell ref="K1407:K1417"/>
    <mergeCell ref="L1407:L1417"/>
    <mergeCell ref="A1396:A1406"/>
    <mergeCell ref="B1396:B1406"/>
    <mergeCell ref="I1396:I1406"/>
    <mergeCell ref="J1396:J1406"/>
    <mergeCell ref="K1396:K1406"/>
    <mergeCell ref="L1396:L1406"/>
    <mergeCell ref="A1429:A1439"/>
    <mergeCell ref="B1429:B1439"/>
    <mergeCell ref="I1429:I1439"/>
    <mergeCell ref="J1429:J1439"/>
    <mergeCell ref="K1429:K1439"/>
    <mergeCell ref="L1429:L1439"/>
    <mergeCell ref="A1418:A1428"/>
    <mergeCell ref="B1418:B1428"/>
    <mergeCell ref="I1418:I1428"/>
    <mergeCell ref="J1418:J1428"/>
    <mergeCell ref="K1418:K1428"/>
    <mergeCell ref="L1418:L1428"/>
    <mergeCell ref="A1451:A1461"/>
    <mergeCell ref="B1451:B1461"/>
    <mergeCell ref="I1451:I1461"/>
    <mergeCell ref="J1451:J1461"/>
    <mergeCell ref="K1451:K1461"/>
    <mergeCell ref="L1451:L1461"/>
    <mergeCell ref="A1440:A1450"/>
    <mergeCell ref="B1440:B1450"/>
    <mergeCell ref="I1440:I1450"/>
    <mergeCell ref="J1440:J1450"/>
    <mergeCell ref="K1440:K1450"/>
    <mergeCell ref="L1440:L1450"/>
    <mergeCell ref="A1473:A1483"/>
    <mergeCell ref="B1473:B1483"/>
    <mergeCell ref="I1473:I1483"/>
    <mergeCell ref="J1473:J1483"/>
    <mergeCell ref="K1473:K1483"/>
    <mergeCell ref="L1473:L1483"/>
    <mergeCell ref="A1462:A1472"/>
    <mergeCell ref="B1462:B1472"/>
    <mergeCell ref="I1462:I1472"/>
    <mergeCell ref="J1462:J1472"/>
    <mergeCell ref="K1462:K1472"/>
    <mergeCell ref="L1462:L1472"/>
    <mergeCell ref="A1495:A1505"/>
    <mergeCell ref="B1495:B1505"/>
    <mergeCell ref="I1495:I1505"/>
    <mergeCell ref="J1495:J1505"/>
    <mergeCell ref="K1495:K1505"/>
    <mergeCell ref="L1495:L1505"/>
    <mergeCell ref="A1484:A1494"/>
    <mergeCell ref="B1484:B1494"/>
    <mergeCell ref="I1484:I1494"/>
    <mergeCell ref="J1484:J1494"/>
    <mergeCell ref="K1484:K1494"/>
    <mergeCell ref="L1484:L1494"/>
    <mergeCell ref="A1517:A1527"/>
    <mergeCell ref="B1517:B1527"/>
    <mergeCell ref="I1517:I1527"/>
    <mergeCell ref="J1517:J1527"/>
    <mergeCell ref="K1517:K1527"/>
    <mergeCell ref="L1517:L1527"/>
    <mergeCell ref="A1506:A1516"/>
    <mergeCell ref="B1506:B1516"/>
    <mergeCell ref="I1506:I1516"/>
    <mergeCell ref="J1506:J1516"/>
    <mergeCell ref="K1506:K1516"/>
    <mergeCell ref="L1506:L1516"/>
    <mergeCell ref="A1539:A1549"/>
    <mergeCell ref="B1539:B1549"/>
    <mergeCell ref="I1539:I1549"/>
    <mergeCell ref="J1539:J1549"/>
    <mergeCell ref="K1539:K1549"/>
    <mergeCell ref="L1539:L1549"/>
    <mergeCell ref="A1528:A1538"/>
    <mergeCell ref="B1528:B1538"/>
    <mergeCell ref="I1528:I1538"/>
    <mergeCell ref="J1528:J1538"/>
    <mergeCell ref="K1528:K1538"/>
    <mergeCell ref="L1528:L1538"/>
    <mergeCell ref="A1561:A1571"/>
    <mergeCell ref="B1561:B1571"/>
    <mergeCell ref="I1561:I1571"/>
    <mergeCell ref="J1561:J1571"/>
    <mergeCell ref="K1561:K1571"/>
    <mergeCell ref="L1561:L1571"/>
    <mergeCell ref="A1550:A1560"/>
    <mergeCell ref="B1550:B1560"/>
    <mergeCell ref="I1550:I1560"/>
    <mergeCell ref="J1550:J1560"/>
    <mergeCell ref="K1550:K1560"/>
    <mergeCell ref="L1550:L1560"/>
    <mergeCell ref="J1583:J1585"/>
    <mergeCell ref="K1583:K1585"/>
    <mergeCell ref="L1583:L1584"/>
    <mergeCell ref="A1572:A1582"/>
    <mergeCell ref="B1572:B1582"/>
    <mergeCell ref="I1572:I1582"/>
    <mergeCell ref="J1572:J1582"/>
    <mergeCell ref="K1572:K1582"/>
    <mergeCell ref="L1572:L1582"/>
    <mergeCell ref="A1586:A1588"/>
    <mergeCell ref="B1586:B1588"/>
    <mergeCell ref="I1586:I1588"/>
    <mergeCell ref="A1589:A1591"/>
    <mergeCell ref="B1589:B1591"/>
    <mergeCell ref="I1589:I1591"/>
    <mergeCell ref="A1583:A1585"/>
    <mergeCell ref="B1583:B1585"/>
    <mergeCell ref="I1583:I1585"/>
    <mergeCell ref="A1595:A1597"/>
    <mergeCell ref="B1595:B1597"/>
    <mergeCell ref="I1595:I1597"/>
    <mergeCell ref="J1595:J1597"/>
    <mergeCell ref="K1595:K1597"/>
    <mergeCell ref="L1595:L1597"/>
    <mergeCell ref="J1589:J1591"/>
    <mergeCell ref="K1589:K1591"/>
    <mergeCell ref="L1589:L1591"/>
    <mergeCell ref="A1592:A1594"/>
    <mergeCell ref="B1592:B1594"/>
    <mergeCell ref="I1592:I1594"/>
    <mergeCell ref="J1592:J1594"/>
    <mergeCell ref="K1592:K1594"/>
    <mergeCell ref="L1592:L1594"/>
    <mergeCell ref="J1601:J1603"/>
    <mergeCell ref="K1601:K1603"/>
    <mergeCell ref="L1601:L1603"/>
    <mergeCell ref="A1598:A1600"/>
    <mergeCell ref="B1598:B1600"/>
    <mergeCell ref="I1598:I1600"/>
    <mergeCell ref="A1601:A1603"/>
    <mergeCell ref="B1601:B1603"/>
    <mergeCell ref="I1601:I160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2024-01-30T08:47:00Z</dcterms:created>
  <dcterms:modified xsi:type="dcterms:W3CDTF">2024-01-30T12:35:16Z</dcterms:modified>
</cp:coreProperties>
</file>