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8695" windowHeight="12525" activeTab="2"/>
  </bookViews>
  <sheets>
    <sheet name="2020 (2)" sheetId="9" r:id="rId1"/>
    <sheet name="2020" sheetId="8" r:id="rId2"/>
    <sheet name="2021" sheetId="10" r:id="rId3"/>
    <sheet name="Лист2" sheetId="2" r:id="rId4"/>
    <sheet name="Лист1" sheetId="7" r:id="rId5"/>
  </sheets>
  <definedNames>
    <definedName name="_xlnm._FilterDatabase" localSheetId="1" hidden="1">'2020'!$A$7:$M$7</definedName>
    <definedName name="_xlnm._FilterDatabase" localSheetId="0" hidden="1">'2020 (2)'!$A$7:$I$11</definedName>
    <definedName name="_xlnm._FilterDatabase" localSheetId="2" hidden="1">'2021'!$A$7:$M$7</definedName>
    <definedName name="_xlnm.Print_Titles" localSheetId="1">'2020'!$6:$7</definedName>
    <definedName name="_xlnm.Print_Titles" localSheetId="2">'2021'!$6:$7</definedName>
    <definedName name="_xlnm.Print_Titles" localSheetId="4">Лист1!$A:$B,Лист1!$4:$7</definedName>
  </definedNames>
  <calcPr calcId="124519"/>
</workbook>
</file>

<file path=xl/calcChain.xml><?xml version="1.0" encoding="utf-8"?>
<calcChain xmlns="http://schemas.openxmlformats.org/spreadsheetml/2006/main">
  <c r="E8" i="10"/>
  <c r="F8"/>
  <c r="G8"/>
  <c r="H8"/>
  <c r="I8"/>
  <c r="D8"/>
  <c r="E11"/>
  <c r="F11"/>
  <c r="G11"/>
  <c r="H11"/>
  <c r="I11"/>
  <c r="D11"/>
  <c r="D13"/>
  <c r="D12"/>
  <c r="E9"/>
  <c r="F9"/>
  <c r="G9"/>
  <c r="H9"/>
  <c r="I9"/>
  <c r="D9"/>
  <c r="D10"/>
  <c r="M11"/>
  <c r="M9"/>
  <c r="M11" i="8"/>
  <c r="M9"/>
  <c r="E11" i="9"/>
  <c r="M63" i="2"/>
  <c r="M62"/>
  <c r="M61"/>
  <c r="M60"/>
  <c r="M59"/>
  <c r="M58"/>
  <c r="M35"/>
  <c r="M34"/>
  <c r="M33"/>
  <c r="M32"/>
  <c r="M31"/>
  <c r="M30"/>
  <c r="M21"/>
  <c r="M20"/>
  <c r="M19"/>
  <c r="M18"/>
  <c r="M17"/>
  <c r="M16"/>
  <c r="I16"/>
  <c r="I17"/>
  <c r="I18"/>
  <c r="I19"/>
  <c r="I20"/>
  <c r="I21"/>
  <c r="I30"/>
  <c r="I31"/>
  <c r="I32"/>
  <c r="I33"/>
  <c r="I34"/>
  <c r="I35"/>
  <c r="I58"/>
  <c r="I59"/>
  <c r="I60"/>
  <c r="I61"/>
  <c r="I62"/>
  <c r="I63"/>
  <c r="I64"/>
  <c r="I50"/>
  <c r="I43"/>
  <c r="I36"/>
  <c r="I22"/>
  <c r="I13" l="1"/>
  <c r="I29"/>
  <c r="I11"/>
  <c r="I9"/>
  <c r="I12"/>
  <c r="I57"/>
  <c r="I14"/>
  <c r="I15"/>
  <c r="I10"/>
  <c r="I8" l="1"/>
  <c r="H35" l="1"/>
  <c r="E30"/>
  <c r="F30"/>
  <c r="G30"/>
  <c r="E31"/>
  <c r="F31"/>
  <c r="G31"/>
  <c r="E32"/>
  <c r="F32"/>
  <c r="G32"/>
  <c r="E33"/>
  <c r="F33"/>
  <c r="G33"/>
  <c r="E34"/>
  <c r="F34"/>
  <c r="G34"/>
  <c r="E35"/>
  <c r="F35"/>
  <c r="G35"/>
  <c r="H31"/>
  <c r="H32"/>
  <c r="H33"/>
  <c r="H34"/>
  <c r="H30"/>
  <c r="D56"/>
  <c r="D55"/>
  <c r="D54"/>
  <c r="D53"/>
  <c r="D52"/>
  <c r="D51"/>
  <c r="H50"/>
  <c r="G50"/>
  <c r="F50"/>
  <c r="E50"/>
  <c r="D49"/>
  <c r="D48"/>
  <c r="D47"/>
  <c r="D46"/>
  <c r="D45"/>
  <c r="D44"/>
  <c r="H43"/>
  <c r="G43"/>
  <c r="F43"/>
  <c r="E43"/>
  <c r="D70"/>
  <c r="D69"/>
  <c r="D68"/>
  <c r="D67"/>
  <c r="D66"/>
  <c r="D65"/>
  <c r="H64"/>
  <c r="G64"/>
  <c r="F64"/>
  <c r="E64"/>
  <c r="H63"/>
  <c r="G63"/>
  <c r="F63"/>
  <c r="E63"/>
  <c r="H62"/>
  <c r="G62"/>
  <c r="F62"/>
  <c r="E62"/>
  <c r="H61"/>
  <c r="G61"/>
  <c r="F61"/>
  <c r="E61"/>
  <c r="H60"/>
  <c r="G60"/>
  <c r="F60"/>
  <c r="E60"/>
  <c r="H59"/>
  <c r="G59"/>
  <c r="F59"/>
  <c r="E59"/>
  <c r="H58"/>
  <c r="G58"/>
  <c r="F58"/>
  <c r="E58"/>
  <c r="D42"/>
  <c r="D41"/>
  <c r="D40"/>
  <c r="D39"/>
  <c r="D38"/>
  <c r="D37"/>
  <c r="H36"/>
  <c r="G36"/>
  <c r="F36"/>
  <c r="E36"/>
  <c r="D28"/>
  <c r="D27"/>
  <c r="D26"/>
  <c r="D25"/>
  <c r="D24"/>
  <c r="D23"/>
  <c r="H22"/>
  <c r="G22"/>
  <c r="F22"/>
  <c r="E22"/>
  <c r="H21"/>
  <c r="G21"/>
  <c r="F21"/>
  <c r="E21"/>
  <c r="H20"/>
  <c r="G20"/>
  <c r="F20"/>
  <c r="E20"/>
  <c r="H19"/>
  <c r="G19"/>
  <c r="F19"/>
  <c r="E19"/>
  <c r="H18"/>
  <c r="G18"/>
  <c r="F18"/>
  <c r="E18"/>
  <c r="H17"/>
  <c r="G17"/>
  <c r="F17"/>
  <c r="E17"/>
  <c r="H16"/>
  <c r="G16"/>
  <c r="F16"/>
  <c r="E16"/>
  <c r="F10" l="1"/>
  <c r="F29"/>
  <c r="F12"/>
  <c r="E11"/>
  <c r="D20"/>
  <c r="G11"/>
  <c r="E15"/>
  <c r="H13"/>
  <c r="H12"/>
  <c r="G13"/>
  <c r="D62"/>
  <c r="D63"/>
  <c r="D64"/>
  <c r="F57"/>
  <c r="D50"/>
  <c r="D17"/>
  <c r="D61"/>
  <c r="F9"/>
  <c r="D18"/>
  <c r="E10"/>
  <c r="D16"/>
  <c r="D58"/>
  <c r="D59"/>
  <c r="D60"/>
  <c r="F13"/>
  <c r="G29"/>
  <c r="E9"/>
  <c r="D43"/>
  <c r="H10"/>
  <c r="H29"/>
  <c r="G15"/>
  <c r="H11"/>
  <c r="G12"/>
  <c r="G9"/>
  <c r="E12"/>
  <c r="D32"/>
  <c r="H9"/>
  <c r="G10"/>
  <c r="D33"/>
  <c r="D36"/>
  <c r="F11"/>
  <c r="D31"/>
  <c r="H14"/>
  <c r="H57"/>
  <c r="E14"/>
  <c r="E57"/>
  <c r="G57"/>
  <c r="G14"/>
  <c r="F14"/>
  <c r="D34"/>
  <c r="D35"/>
  <c r="E13"/>
  <c r="E29"/>
  <c r="D21"/>
  <c r="D22"/>
  <c r="F15"/>
  <c r="D30"/>
  <c r="H15"/>
  <c r="D19"/>
  <c r="D14" l="1"/>
  <c r="D9"/>
  <c r="D57"/>
  <c r="D13"/>
  <c r="D11"/>
  <c r="D15"/>
  <c r="F8"/>
  <c r="D10"/>
  <c r="D12"/>
  <c r="G8"/>
  <c r="H8"/>
  <c r="D29"/>
  <c r="E8"/>
  <c r="D8" l="1"/>
</calcChain>
</file>

<file path=xl/sharedStrings.xml><?xml version="1.0" encoding="utf-8"?>
<sst xmlns="http://schemas.openxmlformats.org/spreadsheetml/2006/main" count="349" uniqueCount="72">
  <si>
    <t>2014-2019</t>
  </si>
  <si>
    <t xml:space="preserve">Наименование  программных мероприятий </t>
  </si>
  <si>
    <t>всего</t>
  </si>
  <si>
    <t>областной бюджет</t>
  </si>
  <si>
    <t>внебюджетные источники</t>
  </si>
  <si>
    <t>Срок реализации программы</t>
  </si>
  <si>
    <t>федеральный бюджет</t>
  </si>
  <si>
    <t xml:space="preserve">бюджет муниципального района </t>
  </si>
  <si>
    <t>бюджет поселения</t>
  </si>
  <si>
    <t xml:space="preserve">Наименование целевых показателей (индикаторов) определяющих результативность реализации мероприятий </t>
  </si>
  <si>
    <t>Планируемые  значения целевых показателей</t>
  </si>
  <si>
    <t>Фактически достигнутые значения целевых показателей</t>
  </si>
  <si>
    <t>Уровень достижения, (%)</t>
  </si>
  <si>
    <t>7.1.</t>
  </si>
  <si>
    <t>7.2.</t>
  </si>
  <si>
    <t>7.2.1.</t>
  </si>
  <si>
    <t>7.3.</t>
  </si>
  <si>
    <t>7.3.1.</t>
  </si>
  <si>
    <t>7.1.1.</t>
  </si>
  <si>
    <t>Энергоэффективность и развитие энергетики</t>
  </si>
  <si>
    <t>Подпрограмма №1 "Энергосбережение и повышение энергетической эффективности в  системах наружного освещения"</t>
  </si>
  <si>
    <r>
      <t xml:space="preserve">Основное мероприятие 1:
</t>
    </r>
    <r>
      <rPr>
        <sz val="10"/>
        <color theme="1"/>
        <rFont val="Times New Roman"/>
        <family val="1"/>
        <charset val="204"/>
      </rPr>
      <t xml:space="preserve">Поставка электроэнергии для нужд уличного освещения городского поселения город Лиски </t>
    </r>
  </si>
  <si>
    <t>Подпрограмма №2 "Обеспечение работоспособности системы наружного освещения дорожно-уличной сети и мест общего пользования на территории городского поселения город Лиски"</t>
  </si>
  <si>
    <r>
      <t xml:space="preserve">Основное мероприятие 1:
</t>
    </r>
    <r>
      <rPr>
        <sz val="10"/>
        <color theme="1"/>
        <rFont val="Times New Roman"/>
        <family val="1"/>
        <charset val="204"/>
      </rPr>
      <t xml:space="preserve">Текущий ремонт сетей наружного освещения, модернизация электрических сетей через реконструкцию и новое строительство </t>
    </r>
  </si>
  <si>
    <t>7.2.2.</t>
  </si>
  <si>
    <t>7.2.3.</t>
  </si>
  <si>
    <t>Подпрограмма №3 "Повышение энергетической эффективности экономики города Лиски и сокращение энергетических издержек в бюджетном секторе"</t>
  </si>
  <si>
    <r>
      <t xml:space="preserve">Основное мероприятие 1:
</t>
    </r>
    <r>
      <rPr>
        <sz val="10"/>
        <color theme="1"/>
        <rFont val="Times New Roman"/>
        <family val="1"/>
        <charset val="204"/>
      </rPr>
      <t>Строительство ТЭЦ</t>
    </r>
  </si>
  <si>
    <r>
      <t xml:space="preserve">Основное мероприятие 2:
</t>
    </r>
    <r>
      <rPr>
        <sz val="10"/>
        <color theme="1"/>
        <rFont val="Times New Roman"/>
        <family val="1"/>
        <charset val="204"/>
      </rPr>
      <t>Приобретение и замена ламп накаливания на энергосберегающие</t>
    </r>
  </si>
  <si>
    <r>
      <t xml:space="preserve">Основное мероприятие 3:
</t>
    </r>
    <r>
      <rPr>
        <sz val="10"/>
        <color theme="1"/>
        <rFont val="Times New Roman"/>
        <family val="1"/>
        <charset val="204"/>
      </rPr>
      <t>Приобретение трансформаторной подстанции</t>
    </r>
  </si>
  <si>
    <t>х</t>
  </si>
  <si>
    <t>Отчет</t>
  </si>
  <si>
    <t>о ходе реализации муниципальных программ (финансирование программ)</t>
  </si>
  <si>
    <t>за  2019 г.</t>
  </si>
  <si>
    <t>городского поселения город Лиски</t>
  </si>
  <si>
    <t xml:space="preserve">Плановые значения целевых индикаторов социально-экономического развития городского поселения город Лиски, представленных в Стратегии </t>
  </si>
  <si>
    <t>№ п/п</t>
  </si>
  <si>
    <t>Наименование показателя (индикатора)</t>
  </si>
  <si>
    <t>Ед. измерения</t>
  </si>
  <si>
    <t>Значения показателя (индикатора) по годам реализации муниципальной программы</t>
  </si>
  <si>
    <t>Ответственный исполнитель</t>
  </si>
  <si>
    <t>План</t>
  </si>
  <si>
    <t>Факт</t>
  </si>
  <si>
    <t>%</t>
  </si>
  <si>
    <t>Администрация городского поселения город Лиски</t>
  </si>
  <si>
    <t>Муниципальная программа "Энергоэффективность и развитие энергетики"</t>
  </si>
  <si>
    <t>Доля объема электрической энергии, расчеты за которую осуществляются с использованием приборов учета, в общем объеме электрической энергии, потребляемой (используемой) на территории городского поселения город Лиски</t>
  </si>
  <si>
    <t>Доля объема тепловой энергии, расчеты за которую осуществляются с использованием приборов учета, в общем объеме тепловой энергии, потребляемой (используемой) на территории городского поселения город Лиски</t>
  </si>
  <si>
    <t>Доля объема холодной воды, расчеты за которую осуществляются с использованием приборов учета, в общем объеме воды, потребляемой (используемой) на территории городского поселения город Лиски</t>
  </si>
  <si>
    <t>Доля объема горячей воды, расчеты за которую осуществляются с использованием приборов учета, в общем объеме воды, потребляемой (используемой) на территории городского поселения город Лиски</t>
  </si>
  <si>
    <t>Доля объема природного газа, расчеты за который осуществляются с использованием приборов учета, в общем объеме природного газа, потребляемого (используемого) на территории городского поселения город Лиски</t>
  </si>
  <si>
    <t>-</t>
  </si>
  <si>
    <t>Доля объема электрической энергии, расчеты за которую осуществляются с использованием приборов учета, в общем объеме электрической энергии, потребляемой (используемой) на территории городского поселения город Лиски, %</t>
  </si>
  <si>
    <t>Доля объема тепловой энергии, расчеты за которую осуществляются с использованием приборов учета, в общем объеме тепловой энергии, потребляемой (используемой) на территории городского поселения город Лиски, %;</t>
  </si>
  <si>
    <t>за  2020 г.</t>
  </si>
  <si>
    <t>Анализ исполнения плана мероприятий по реализации Стратегии социально-экономического развития городского поселения город Лиски Лискинского муниципального района до 2020 года за 2020 год</t>
  </si>
  <si>
    <t>Наименование инвестиционного проекта, программного мероприятия</t>
  </si>
  <si>
    <t>Срок реализации инвестиционного проекта, мероприятия</t>
  </si>
  <si>
    <t>Наименование программ (федеральных, государственных, муниципальных), в рамках которых реализуется мероприятие</t>
  </si>
  <si>
    <t>Достигнутые значения целевых показателей</t>
  </si>
  <si>
    <t>Целевой показатель, на достижение которого направлен инвестиционный проект, мероприятие</t>
  </si>
  <si>
    <t>Ожидаемые результаты реализации инвестиционного проекта,мероприятия</t>
  </si>
  <si>
    <t>Факт 2020 год</t>
  </si>
  <si>
    <t>x</t>
  </si>
  <si>
    <t>1.3. Энергетика.</t>
  </si>
  <si>
    <t>Энергосбережение и повышение энергетической эффективности в системах наружного освещения</t>
  </si>
  <si>
    <t>Муниципальная программа городского поселения город Лиски "Энергоэффективность и развитие энергетики"</t>
  </si>
  <si>
    <t>Доля объема электрической энергии, расчеты за которую осуществляются с использованием приборов учета, в общем объеме электрической энергии, потребляемой на территории городского поселения город Лиски 100%</t>
  </si>
  <si>
    <t>бесперебойная работа системы наружного освещения города</t>
  </si>
  <si>
    <t>Обеспечение работоспособности системы наружного освещения дорожно-уличной сети и мест общего пользования на территории городского поселения город Лиски</t>
  </si>
  <si>
    <t>Итого по энергетической отрасли:</t>
  </si>
  <si>
    <t>за  2021 г.</t>
  </si>
</sst>
</file>

<file path=xl/styles.xml><?xml version="1.0" encoding="utf-8"?>
<styleSheet xmlns="http://schemas.openxmlformats.org/spreadsheetml/2006/main">
  <numFmts count="1">
    <numFmt numFmtId="164" formatCode="#,##0.0"/>
  </numFmts>
  <fonts count="16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12" fillId="0" borderId="0"/>
  </cellStyleXfs>
  <cellXfs count="95">
    <xf numFmtId="0" fontId="0" fillId="0" borderId="0" xfId="0"/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textRotation="90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wrapText="1"/>
    </xf>
    <xf numFmtId="0" fontId="0" fillId="2" borderId="1" xfId="0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0" fillId="0" borderId="1" xfId="0" applyFont="1" applyBorder="1" applyAlignment="1">
      <alignment horizontal="center"/>
    </xf>
    <xf numFmtId="164" fontId="1" fillId="2" borderId="1" xfId="0" applyNumberFormat="1" applyFont="1" applyFill="1" applyBorder="1" applyAlignment="1">
      <alignment horizontal="right" wrapText="1"/>
    </xf>
    <xf numFmtId="164" fontId="1" fillId="4" borderId="1" xfId="0" applyNumberFormat="1" applyFont="1" applyFill="1" applyBorder="1" applyAlignment="1">
      <alignment horizontal="right" wrapText="1"/>
    </xf>
    <xf numFmtId="164" fontId="1" fillId="0" borderId="1" xfId="0" applyNumberFormat="1" applyFont="1" applyFill="1" applyBorder="1" applyAlignment="1">
      <alignment horizontal="right" wrapText="1"/>
    </xf>
    <xf numFmtId="0" fontId="1" fillId="0" borderId="2" xfId="0" applyFont="1" applyBorder="1" applyAlignment="1">
      <alignment horizont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horizontal="left"/>
    </xf>
    <xf numFmtId="0" fontId="1" fillId="5" borderId="12" xfId="0" applyFont="1" applyFill="1" applyBorder="1" applyAlignment="1">
      <alignment horizontal="center" wrapText="1"/>
    </xf>
    <xf numFmtId="0" fontId="1" fillId="5" borderId="5" xfId="0" applyFont="1" applyFill="1" applyBorder="1" applyAlignment="1">
      <alignment horizontal="center" wrapText="1"/>
    </xf>
    <xf numFmtId="0" fontId="1" fillId="5" borderId="16" xfId="0" applyFont="1" applyFill="1" applyBorder="1" applyAlignment="1">
      <alignment horizontal="center" wrapText="1"/>
    </xf>
    <xf numFmtId="0" fontId="1" fillId="5" borderId="5" xfId="0" applyFont="1" applyFill="1" applyBorder="1" applyAlignment="1">
      <alignment horizontal="center" vertical="top" wrapText="1"/>
    </xf>
    <xf numFmtId="0" fontId="1" fillId="5" borderId="16" xfId="0" applyFont="1" applyFill="1" applyBorder="1" applyAlignment="1">
      <alignment horizontal="right" wrapText="1"/>
    </xf>
    <xf numFmtId="0" fontId="1" fillId="0" borderId="5" xfId="0" applyFont="1" applyBorder="1" applyAlignment="1">
      <alignment horizontal="justify" wrapText="1"/>
    </xf>
    <xf numFmtId="0" fontId="9" fillId="0" borderId="5" xfId="0" applyFont="1" applyBorder="1" applyAlignment="1">
      <alignment horizontal="center" wrapText="1"/>
    </xf>
    <xf numFmtId="0" fontId="10" fillId="0" borderId="5" xfId="0" applyFont="1" applyBorder="1" applyAlignment="1">
      <alignment horizontal="justify" wrapText="1"/>
    </xf>
    <xf numFmtId="0" fontId="2" fillId="4" borderId="1" xfId="0" applyFont="1" applyFill="1" applyBorder="1" applyAlignment="1">
      <alignment horizontal="center" vertical="top" wrapText="1"/>
    </xf>
    <xf numFmtId="2" fontId="2" fillId="4" borderId="1" xfId="0" applyNumberFormat="1" applyFont="1" applyFill="1" applyBorder="1" applyAlignment="1">
      <alignment horizontal="center" vertical="top" wrapText="1"/>
    </xf>
    <xf numFmtId="0" fontId="11" fillId="4" borderId="1" xfId="0" applyNumberFormat="1" applyFont="1" applyFill="1" applyBorder="1" applyAlignment="1">
      <alignment horizontal="right"/>
    </xf>
    <xf numFmtId="0" fontId="11" fillId="4" borderId="1" xfId="0" applyFont="1" applyFill="1" applyBorder="1"/>
    <xf numFmtId="2" fontId="2" fillId="0" borderId="1" xfId="0" applyNumberFormat="1" applyFont="1" applyBorder="1" applyAlignment="1">
      <alignment horizontal="center" vertical="top" wrapText="1"/>
    </xf>
    <xf numFmtId="0" fontId="12" fillId="0" borderId="0" xfId="2"/>
    <xf numFmtId="0" fontId="12" fillId="0" borderId="0" xfId="2" applyFill="1"/>
    <xf numFmtId="0" fontId="14" fillId="0" borderId="22" xfId="2" applyFont="1" applyBorder="1" applyAlignment="1">
      <alignment horizontal="center" vertical="center" wrapText="1"/>
    </xf>
    <xf numFmtId="0" fontId="13" fillId="6" borderId="20" xfId="2" applyFont="1" applyFill="1" applyBorder="1" applyAlignment="1">
      <alignment horizontal="center" vertical="top" wrapText="1"/>
    </xf>
    <xf numFmtId="0" fontId="3" fillId="0" borderId="20" xfId="2" applyFont="1" applyFill="1" applyBorder="1" applyAlignment="1">
      <alignment horizontal="center" vertical="top" wrapText="1"/>
    </xf>
    <xf numFmtId="4" fontId="3" fillId="0" borderId="20" xfId="2" applyNumberFormat="1" applyFont="1" applyBorder="1" applyAlignment="1">
      <alignment vertical="top" wrapText="1"/>
    </xf>
    <xf numFmtId="4" fontId="3" fillId="0" borderId="20" xfId="2" applyNumberFormat="1" applyFont="1" applyFill="1" applyBorder="1" applyAlignment="1">
      <alignment horizontal="center" vertical="top" wrapText="1"/>
    </xf>
    <xf numFmtId="0" fontId="15" fillId="0" borderId="20" xfId="2" applyFont="1" applyBorder="1" applyAlignment="1">
      <alignment vertical="top" wrapText="1"/>
    </xf>
    <xf numFmtId="0" fontId="15" fillId="0" borderId="20" xfId="2" applyFont="1" applyBorder="1" applyAlignment="1">
      <alignment horizontal="center" vertical="top" wrapText="1"/>
    </xf>
    <xf numFmtId="0" fontId="3" fillId="6" borderId="20" xfId="2" applyFont="1" applyFill="1" applyBorder="1" applyAlignment="1">
      <alignment vertical="top" wrapText="1"/>
    </xf>
    <xf numFmtId="0" fontId="2" fillId="0" borderId="20" xfId="2" applyFont="1" applyBorder="1" applyAlignment="1">
      <alignment vertical="top" wrapText="1"/>
    </xf>
    <xf numFmtId="0" fontId="3" fillId="7" borderId="20" xfId="2" applyFont="1" applyFill="1" applyBorder="1" applyAlignment="1">
      <alignment horizontal="center" vertical="top" wrapText="1"/>
    </xf>
    <xf numFmtId="0" fontId="13" fillId="7" borderId="20" xfId="2" applyFont="1" applyFill="1" applyBorder="1" applyAlignment="1">
      <alignment horizontal="center" vertical="top" wrapText="1"/>
    </xf>
    <xf numFmtId="0" fontId="4" fillId="0" borderId="20" xfId="2" applyFont="1" applyFill="1" applyBorder="1" applyAlignment="1"/>
    <xf numFmtId="0" fontId="12" fillId="0" borderId="20" xfId="2" applyBorder="1" applyAlignment="1"/>
    <xf numFmtId="4" fontId="13" fillId="7" borderId="20" xfId="2" applyNumberFormat="1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vertical="top" wrapText="1"/>
    </xf>
    <xf numFmtId="0" fontId="4" fillId="2" borderId="2" xfId="0" applyFont="1" applyFill="1" applyBorder="1" applyAlignment="1">
      <alignment vertical="center" wrapText="1"/>
    </xf>
    <xf numFmtId="16" fontId="4" fillId="3" borderId="2" xfId="0" applyNumberFormat="1" applyFont="1" applyFill="1" applyBorder="1" applyAlignment="1">
      <alignment vertical="top" wrapText="1"/>
    </xf>
    <xf numFmtId="0" fontId="4" fillId="4" borderId="2" xfId="0" applyFont="1" applyFill="1" applyBorder="1" applyAlignment="1">
      <alignment vertical="top" wrapText="1"/>
    </xf>
    <xf numFmtId="0" fontId="2" fillId="3" borderId="2" xfId="0" applyFont="1" applyFill="1" applyBorder="1" applyAlignment="1">
      <alignment vertical="center" wrapText="1"/>
    </xf>
    <xf numFmtId="14" fontId="2" fillId="0" borderId="2" xfId="0" applyNumberFormat="1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4" fillId="8" borderId="25" xfId="2" applyFont="1" applyFill="1" applyBorder="1" applyAlignment="1">
      <alignment horizontal="center"/>
    </xf>
    <xf numFmtId="0" fontId="4" fillId="8" borderId="26" xfId="2" applyFont="1" applyFill="1" applyBorder="1" applyAlignment="1">
      <alignment horizontal="center"/>
    </xf>
    <xf numFmtId="0" fontId="13" fillId="7" borderId="25" xfId="2" applyFont="1" applyFill="1" applyBorder="1" applyAlignment="1">
      <alignment horizontal="left" vertical="top" wrapText="1"/>
    </xf>
    <xf numFmtId="0" fontId="13" fillId="7" borderId="27" xfId="2" applyFont="1" applyFill="1" applyBorder="1" applyAlignment="1">
      <alignment horizontal="left" vertical="top" wrapText="1"/>
    </xf>
    <xf numFmtId="0" fontId="13" fillId="0" borderId="19" xfId="2" applyFont="1" applyBorder="1" applyAlignment="1">
      <alignment horizontal="center"/>
    </xf>
    <xf numFmtId="0" fontId="14" fillId="0" borderId="20" xfId="2" applyFont="1" applyBorder="1" applyAlignment="1">
      <alignment horizontal="center" vertical="center" wrapText="1"/>
    </xf>
    <xf numFmtId="0" fontId="14" fillId="0" borderId="21" xfId="2" applyFont="1" applyBorder="1" applyAlignment="1">
      <alignment horizontal="center" vertical="center" wrapText="1"/>
    </xf>
    <xf numFmtId="0" fontId="14" fillId="0" borderId="23" xfId="2" applyFont="1" applyBorder="1" applyAlignment="1">
      <alignment horizontal="center" vertical="center" wrapText="1"/>
    </xf>
    <xf numFmtId="0" fontId="14" fillId="0" borderId="21" xfId="2" applyFont="1" applyBorder="1" applyAlignment="1">
      <alignment horizontal="center" vertical="center" textRotation="90" wrapText="1"/>
    </xf>
    <xf numFmtId="0" fontId="14" fillId="0" borderId="23" xfId="2" applyFont="1" applyBorder="1" applyAlignment="1">
      <alignment horizontal="center" vertical="center" textRotation="90" wrapText="1"/>
    </xf>
    <xf numFmtId="0" fontId="2" fillId="0" borderId="21" xfId="2" applyFont="1" applyBorder="1" applyAlignment="1">
      <alignment horizontal="center" vertical="center" textRotation="90" wrapText="1"/>
    </xf>
    <xf numFmtId="0" fontId="2" fillId="0" borderId="23" xfId="2" applyFont="1" applyBorder="1" applyAlignment="1">
      <alignment horizontal="center" vertical="center" textRotation="90" wrapText="1"/>
    </xf>
    <xf numFmtId="0" fontId="2" fillId="0" borderId="24" xfId="2" applyFont="1" applyBorder="1" applyAlignment="1">
      <alignment horizontal="center" vertical="center" textRotation="90" wrapText="1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16" fontId="4" fillId="3" borderId="1" xfId="0" applyNumberFormat="1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center" vertical="top" wrapText="1"/>
    </xf>
    <xf numFmtId="0" fontId="4" fillId="4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1" fillId="5" borderId="7" xfId="0" applyFont="1" applyFill="1" applyBorder="1" applyAlignment="1">
      <alignment horizontal="center" wrapText="1"/>
    </xf>
    <xf numFmtId="0" fontId="1" fillId="5" borderId="8" xfId="0" applyFont="1" applyFill="1" applyBorder="1" applyAlignment="1">
      <alignment horizontal="center" wrapText="1"/>
    </xf>
    <xf numFmtId="0" fontId="8" fillId="5" borderId="17" xfId="0" applyFont="1" applyFill="1" applyBorder="1" applyAlignment="1">
      <alignment horizontal="center" wrapText="1"/>
    </xf>
    <xf numFmtId="0" fontId="8" fillId="5" borderId="18" xfId="0" applyFont="1" applyFill="1" applyBorder="1" applyAlignment="1">
      <alignment horizontal="center" wrapText="1"/>
    </xf>
    <xf numFmtId="0" fontId="8" fillId="5" borderId="12" xfId="0" applyFont="1" applyFill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1" fillId="0" borderId="14" xfId="0" applyFont="1" applyBorder="1" applyAlignment="1">
      <alignment horizontal="center" wrapText="1"/>
    </xf>
    <xf numFmtId="0" fontId="1" fillId="5" borderId="9" xfId="0" applyFont="1" applyFill="1" applyBorder="1" applyAlignment="1">
      <alignment horizontal="center" wrapText="1"/>
    </xf>
    <xf numFmtId="0" fontId="1" fillId="5" borderId="10" xfId="0" applyFont="1" applyFill="1" applyBorder="1" applyAlignment="1">
      <alignment horizontal="center" wrapText="1"/>
    </xf>
    <xf numFmtId="0" fontId="1" fillId="5" borderId="13" xfId="0" applyFont="1" applyFill="1" applyBorder="1" applyAlignment="1">
      <alignment horizontal="center" wrapText="1"/>
    </xf>
    <xf numFmtId="0" fontId="1" fillId="5" borderId="15" xfId="0" applyFont="1" applyFill="1" applyBorder="1" applyAlignment="1">
      <alignment horizont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colors>
    <mruColors>
      <color rgb="FFFDE9D9"/>
      <color rgb="FFCCFF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K11"/>
  <sheetViews>
    <sheetView zoomScaleSheetLayoutView="100" workbookViewId="0">
      <selection activeCell="A12" sqref="A12:XFD54"/>
    </sheetView>
  </sheetViews>
  <sheetFormatPr defaultRowHeight="15"/>
  <cols>
    <col min="1" max="1" width="4.28515625" style="29" customWidth="1"/>
    <col min="2" max="2" width="28.28515625" style="29" customWidth="1"/>
    <col min="3" max="3" width="10.28515625" style="29" customWidth="1"/>
    <col min="4" max="4" width="53.85546875" style="29" customWidth="1"/>
    <col min="5" max="5" width="17.5703125" style="29" customWidth="1"/>
    <col min="6" max="6" width="24.42578125" style="29" customWidth="1"/>
    <col min="7" max="7" width="23.42578125" style="29" customWidth="1"/>
    <col min="8" max="8" width="8" style="29" customWidth="1"/>
    <col min="9" max="9" width="23.42578125" style="29" customWidth="1"/>
    <col min="10" max="10" width="9.140625" style="29"/>
    <col min="11" max="11" width="9.140625" style="30"/>
    <col min="12" max="16384" width="9.140625" style="29"/>
  </cols>
  <sheetData>
    <row r="3" spans="1:9">
      <c r="A3" s="57" t="s">
        <v>55</v>
      </c>
      <c r="B3" s="57"/>
      <c r="C3" s="57"/>
      <c r="D3" s="57"/>
      <c r="E3" s="57"/>
      <c r="F3" s="57"/>
      <c r="G3" s="57"/>
      <c r="H3" s="57"/>
      <c r="I3" s="57"/>
    </row>
    <row r="4" spans="1:9" ht="24.75" customHeight="1">
      <c r="A4" s="58" t="s">
        <v>36</v>
      </c>
      <c r="B4" s="58" t="s">
        <v>56</v>
      </c>
      <c r="C4" s="59" t="s">
        <v>57</v>
      </c>
      <c r="D4" s="58" t="s">
        <v>58</v>
      </c>
      <c r="E4" s="31"/>
      <c r="F4" s="61" t="s">
        <v>59</v>
      </c>
      <c r="G4" s="61" t="s">
        <v>60</v>
      </c>
      <c r="H4" s="63" t="s">
        <v>12</v>
      </c>
      <c r="I4" s="61" t="s">
        <v>61</v>
      </c>
    </row>
    <row r="5" spans="1:9" ht="30" customHeight="1">
      <c r="A5" s="58"/>
      <c r="B5" s="58"/>
      <c r="C5" s="60"/>
      <c r="D5" s="58"/>
      <c r="E5" s="58" t="s">
        <v>62</v>
      </c>
      <c r="F5" s="62"/>
      <c r="G5" s="62"/>
      <c r="H5" s="64"/>
      <c r="I5" s="62"/>
    </row>
    <row r="6" spans="1:9" ht="38.25" customHeight="1">
      <c r="A6" s="58"/>
      <c r="B6" s="58"/>
      <c r="C6" s="60"/>
      <c r="D6" s="58"/>
      <c r="E6" s="58"/>
      <c r="F6" s="62"/>
      <c r="G6" s="62"/>
      <c r="H6" s="65"/>
      <c r="I6" s="62"/>
    </row>
    <row r="7" spans="1:9">
      <c r="A7" s="32">
        <v>1</v>
      </c>
      <c r="B7" s="32">
        <v>2</v>
      </c>
      <c r="C7" s="32">
        <v>3</v>
      </c>
      <c r="D7" s="32">
        <v>4</v>
      </c>
      <c r="E7" s="32"/>
      <c r="F7" s="32">
        <v>7</v>
      </c>
      <c r="G7" s="32">
        <v>8</v>
      </c>
      <c r="H7" s="32"/>
      <c r="I7" s="32">
        <v>9</v>
      </c>
    </row>
    <row r="8" spans="1:9">
      <c r="A8" s="53" t="s">
        <v>64</v>
      </c>
      <c r="B8" s="54"/>
      <c r="C8" s="54"/>
      <c r="D8" s="54"/>
      <c r="E8" s="54"/>
      <c r="F8" s="54"/>
      <c r="G8" s="54"/>
      <c r="H8" s="54"/>
      <c r="I8" s="54"/>
    </row>
    <row r="9" spans="1:9" ht="101.25">
      <c r="A9" s="42"/>
      <c r="B9" s="38" t="s">
        <v>65</v>
      </c>
      <c r="C9" s="33">
        <v>2020</v>
      </c>
      <c r="D9" s="34" t="s">
        <v>66</v>
      </c>
      <c r="E9" s="35">
        <v>12290.2</v>
      </c>
      <c r="F9" s="36" t="s">
        <v>67</v>
      </c>
      <c r="G9" s="36" t="s">
        <v>67</v>
      </c>
      <c r="H9" s="37">
        <v>100</v>
      </c>
      <c r="I9" s="36" t="s">
        <v>68</v>
      </c>
    </row>
    <row r="10" spans="1:9" ht="101.25">
      <c r="A10" s="43"/>
      <c r="B10" s="39" t="s">
        <v>69</v>
      </c>
      <c r="C10" s="33">
        <v>2020</v>
      </c>
      <c r="D10" s="34" t="s">
        <v>66</v>
      </c>
      <c r="E10" s="35">
        <v>631.5</v>
      </c>
      <c r="F10" s="36" t="s">
        <v>67</v>
      </c>
      <c r="G10" s="36" t="s">
        <v>67</v>
      </c>
      <c r="H10" s="37">
        <v>100</v>
      </c>
      <c r="I10" s="36" t="s">
        <v>68</v>
      </c>
    </row>
    <row r="11" spans="1:9" ht="28.5" customHeight="1">
      <c r="A11" s="55" t="s">
        <v>70</v>
      </c>
      <c r="B11" s="56"/>
      <c r="C11" s="40">
        <v>2020</v>
      </c>
      <c r="D11" s="41" t="s">
        <v>30</v>
      </c>
      <c r="E11" s="44">
        <f>SUM(E9:E10)</f>
        <v>12921.7</v>
      </c>
      <c r="F11" s="41" t="s">
        <v>30</v>
      </c>
      <c r="G11" s="41" t="s">
        <v>30</v>
      </c>
      <c r="H11" s="41"/>
      <c r="I11" s="41" t="s">
        <v>63</v>
      </c>
    </row>
  </sheetData>
  <mergeCells count="12">
    <mergeCell ref="A8:I8"/>
    <mergeCell ref="A11:B11"/>
    <mergeCell ref="A3:I3"/>
    <mergeCell ref="A4:A6"/>
    <mergeCell ref="B4:B6"/>
    <mergeCell ref="C4:C6"/>
    <mergeCell ref="D4:D6"/>
    <mergeCell ref="F4:F6"/>
    <mergeCell ref="G4:G6"/>
    <mergeCell ref="H4:H6"/>
    <mergeCell ref="I4:I6"/>
    <mergeCell ref="E5:E6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S13"/>
  <sheetViews>
    <sheetView workbookViewId="0">
      <pane ySplit="6" topLeftCell="A7" activePane="bottomLeft" state="frozen"/>
      <selection pane="bottomLeft" activeCell="J27" sqref="J27"/>
    </sheetView>
  </sheetViews>
  <sheetFormatPr defaultRowHeight="15"/>
  <cols>
    <col min="1" max="1" width="6.42578125" customWidth="1"/>
    <col min="2" max="2" width="47.140625" customWidth="1"/>
    <col min="3" max="3" width="9.7109375" customWidth="1"/>
    <col min="4" max="4" width="12.5703125" customWidth="1"/>
    <col min="5" max="5" width="7.7109375" customWidth="1"/>
    <col min="6" max="6" width="10.140625" customWidth="1"/>
    <col min="7" max="7" width="9.7109375" customWidth="1"/>
    <col min="8" max="8" width="10.85546875" customWidth="1"/>
    <col min="10" max="10" width="20.42578125" customWidth="1"/>
    <col min="11" max="11" width="10.7109375" customWidth="1"/>
    <col min="12" max="12" width="11.85546875" customWidth="1"/>
    <col min="13" max="13" width="7.7109375" customWidth="1"/>
    <col min="18" max="18" width="15.140625" customWidth="1"/>
  </cols>
  <sheetData>
    <row r="1" spans="1:19" ht="18.75">
      <c r="A1" s="66" t="s">
        <v>31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13"/>
      <c r="N1" s="13"/>
      <c r="O1" s="13"/>
      <c r="P1" s="13"/>
      <c r="Q1" s="13"/>
      <c r="R1" s="13"/>
      <c r="S1" s="13"/>
    </row>
    <row r="2" spans="1:19" ht="18.75">
      <c r="A2" s="66" t="s">
        <v>32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13"/>
      <c r="O2" s="13"/>
      <c r="P2" s="13"/>
      <c r="Q2" s="13"/>
      <c r="R2" s="13"/>
      <c r="S2" s="13"/>
    </row>
    <row r="3" spans="1:19" ht="18.75">
      <c r="A3" s="67" t="s">
        <v>34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14"/>
      <c r="O3" s="14"/>
      <c r="P3" s="14"/>
      <c r="Q3" s="14"/>
      <c r="R3" s="14"/>
      <c r="S3" s="14"/>
    </row>
    <row r="4" spans="1:19" ht="18.75">
      <c r="A4" s="66" t="s">
        <v>54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13"/>
      <c r="O4" s="13"/>
      <c r="P4" s="13"/>
      <c r="Q4" s="13"/>
      <c r="R4" s="13"/>
      <c r="S4" s="13"/>
    </row>
    <row r="5" spans="1:19" ht="15.75" customHeight="1"/>
    <row r="6" spans="1:19" ht="102" customHeight="1">
      <c r="A6" s="1"/>
      <c r="B6" s="1" t="s">
        <v>1</v>
      </c>
      <c r="C6" s="2" t="s">
        <v>5</v>
      </c>
      <c r="D6" s="3" t="s">
        <v>2</v>
      </c>
      <c r="E6" s="4" t="s">
        <v>6</v>
      </c>
      <c r="F6" s="4" t="s">
        <v>3</v>
      </c>
      <c r="G6" s="4" t="s">
        <v>7</v>
      </c>
      <c r="H6" s="4" t="s">
        <v>8</v>
      </c>
      <c r="I6" s="4" t="s">
        <v>4</v>
      </c>
      <c r="J6" s="3" t="s">
        <v>9</v>
      </c>
      <c r="K6" s="3" t="s">
        <v>10</v>
      </c>
      <c r="L6" s="3" t="s">
        <v>11</v>
      </c>
      <c r="M6" s="3" t="s">
        <v>12</v>
      </c>
    </row>
    <row r="7" spans="1:19" ht="15.75">
      <c r="A7" s="12">
        <v>1</v>
      </c>
      <c r="B7" s="12">
        <v>2</v>
      </c>
      <c r="C7" s="12">
        <v>3</v>
      </c>
      <c r="D7" s="12">
        <v>4</v>
      </c>
      <c r="E7" s="12">
        <v>5</v>
      </c>
      <c r="F7" s="12">
        <v>6</v>
      </c>
      <c r="G7" s="12">
        <v>7</v>
      </c>
      <c r="H7" s="12">
        <v>8</v>
      </c>
      <c r="I7" s="12">
        <v>9</v>
      </c>
      <c r="J7" s="12">
        <v>10</v>
      </c>
      <c r="K7" s="12">
        <v>11</v>
      </c>
      <c r="L7" s="12">
        <v>12</v>
      </c>
      <c r="M7" s="12">
        <v>13</v>
      </c>
    </row>
    <row r="8" spans="1:19" ht="22.5" customHeight="1">
      <c r="A8" s="45">
        <v>7</v>
      </c>
      <c r="B8" s="45" t="s">
        <v>19</v>
      </c>
      <c r="C8" s="6">
        <v>2020</v>
      </c>
      <c r="D8" s="9">
        <v>12921.699999999999</v>
      </c>
      <c r="E8" s="9">
        <v>0</v>
      </c>
      <c r="F8" s="9">
        <v>1815.4</v>
      </c>
      <c r="G8" s="9">
        <v>0</v>
      </c>
      <c r="H8" s="9">
        <v>11106.3</v>
      </c>
      <c r="I8" s="9">
        <v>0</v>
      </c>
      <c r="J8" s="46" t="s">
        <v>30</v>
      </c>
      <c r="K8" s="46" t="s">
        <v>30</v>
      </c>
      <c r="L8" s="46" t="s">
        <v>30</v>
      </c>
      <c r="M8" s="46" t="s">
        <v>30</v>
      </c>
    </row>
    <row r="9" spans="1:19" ht="165.75">
      <c r="A9" s="47" t="s">
        <v>13</v>
      </c>
      <c r="B9" s="48" t="s">
        <v>20</v>
      </c>
      <c r="C9" s="7">
        <v>2020</v>
      </c>
      <c r="D9" s="10">
        <v>12290.199999999999</v>
      </c>
      <c r="E9" s="10">
        <v>0</v>
      </c>
      <c r="F9" s="10">
        <v>1815.4</v>
      </c>
      <c r="G9" s="10">
        <v>0</v>
      </c>
      <c r="H9" s="10">
        <v>10474.799999999999</v>
      </c>
      <c r="I9" s="10">
        <v>0</v>
      </c>
      <c r="J9" s="49" t="s">
        <v>52</v>
      </c>
      <c r="K9" s="26">
        <v>100</v>
      </c>
      <c r="L9" s="26">
        <v>100</v>
      </c>
      <c r="M9" s="27">
        <f>L9/K9*100</f>
        <v>100</v>
      </c>
    </row>
    <row r="10" spans="1:19" ht="38.25">
      <c r="A10" s="50" t="s">
        <v>18</v>
      </c>
      <c r="B10" s="51" t="s">
        <v>21</v>
      </c>
      <c r="C10" s="8">
        <v>2020</v>
      </c>
      <c r="D10" s="11">
        <v>12290.199999999999</v>
      </c>
      <c r="E10" s="11">
        <v>0</v>
      </c>
      <c r="F10" s="11">
        <v>1815.4</v>
      </c>
      <c r="G10" s="11">
        <v>0</v>
      </c>
      <c r="H10" s="11">
        <v>10474.799999999999</v>
      </c>
      <c r="I10" s="11">
        <v>0</v>
      </c>
      <c r="J10" s="28" t="s">
        <v>30</v>
      </c>
      <c r="K10" s="28" t="s">
        <v>30</v>
      </c>
      <c r="L10" s="28" t="s">
        <v>30</v>
      </c>
      <c r="M10" s="28" t="s">
        <v>30</v>
      </c>
    </row>
    <row r="11" spans="1:19" ht="165.75">
      <c r="A11" s="47" t="s">
        <v>14</v>
      </c>
      <c r="B11" s="48" t="s">
        <v>22</v>
      </c>
      <c r="C11" s="7">
        <v>2020</v>
      </c>
      <c r="D11" s="10">
        <v>631.5</v>
      </c>
      <c r="E11" s="10">
        <v>0</v>
      </c>
      <c r="F11" s="10">
        <v>0</v>
      </c>
      <c r="G11" s="10">
        <v>0</v>
      </c>
      <c r="H11" s="10">
        <v>631.5</v>
      </c>
      <c r="I11" s="10">
        <v>0</v>
      </c>
      <c r="J11" s="49" t="s">
        <v>52</v>
      </c>
      <c r="K11" s="26">
        <v>100</v>
      </c>
      <c r="L11" s="26">
        <v>100</v>
      </c>
      <c r="M11" s="27">
        <f t="shared" ref="M11" si="0">L11/K11*100</f>
        <v>100</v>
      </c>
    </row>
    <row r="12" spans="1:19" ht="51">
      <c r="A12" s="52" t="s">
        <v>15</v>
      </c>
      <c r="B12" s="51" t="s">
        <v>23</v>
      </c>
      <c r="C12" s="8">
        <v>2020</v>
      </c>
      <c r="D12" s="11">
        <v>0</v>
      </c>
      <c r="E12" s="11">
        <v>0</v>
      </c>
      <c r="F12" s="11">
        <v>0</v>
      </c>
      <c r="G12" s="11">
        <v>0</v>
      </c>
      <c r="H12" s="11">
        <v>0</v>
      </c>
      <c r="I12" s="11">
        <v>0</v>
      </c>
      <c r="J12" s="28" t="s">
        <v>30</v>
      </c>
      <c r="K12" s="28" t="s">
        <v>30</v>
      </c>
      <c r="L12" s="28" t="s">
        <v>30</v>
      </c>
      <c r="M12" s="28" t="s">
        <v>30</v>
      </c>
    </row>
    <row r="13" spans="1:19" ht="38.25">
      <c r="A13" s="52" t="s">
        <v>24</v>
      </c>
      <c r="B13" s="51" t="s">
        <v>28</v>
      </c>
      <c r="C13" s="8">
        <v>2020</v>
      </c>
      <c r="D13" s="11">
        <v>631.5</v>
      </c>
      <c r="E13" s="11">
        <v>0</v>
      </c>
      <c r="F13" s="11">
        <v>0</v>
      </c>
      <c r="G13" s="11">
        <v>0</v>
      </c>
      <c r="H13" s="11">
        <v>631.5</v>
      </c>
      <c r="I13" s="11">
        <v>0</v>
      </c>
      <c r="J13" s="28" t="s">
        <v>30</v>
      </c>
      <c r="K13" s="28" t="s">
        <v>30</v>
      </c>
      <c r="L13" s="28" t="s">
        <v>30</v>
      </c>
      <c r="M13" s="28" t="s">
        <v>30</v>
      </c>
    </row>
  </sheetData>
  <mergeCells count="4">
    <mergeCell ref="A1:L1"/>
    <mergeCell ref="A2:M2"/>
    <mergeCell ref="A3:M3"/>
    <mergeCell ref="A4:M4"/>
  </mergeCells>
  <pageMargins left="0.70866141732283472" right="0.70866141732283472" top="0.74803149606299213" bottom="0.74803149606299213" header="0.31496062992125984" footer="0.31496062992125984"/>
  <pageSetup paperSize="9" scale="75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S13"/>
  <sheetViews>
    <sheetView tabSelected="1" workbookViewId="0">
      <pane ySplit="6" topLeftCell="A7" activePane="bottomLeft" state="frozen"/>
      <selection pane="bottomLeft" activeCell="D8" sqref="D8:I8"/>
    </sheetView>
  </sheetViews>
  <sheetFormatPr defaultRowHeight="15"/>
  <cols>
    <col min="1" max="1" width="6.42578125" customWidth="1"/>
    <col min="2" max="2" width="47.140625" customWidth="1"/>
    <col min="3" max="3" width="9.7109375" customWidth="1"/>
    <col min="4" max="4" width="12.5703125" customWidth="1"/>
    <col min="5" max="5" width="7.7109375" customWidth="1"/>
    <col min="6" max="6" width="10.140625" customWidth="1"/>
    <col min="7" max="7" width="9.7109375" customWidth="1"/>
    <col min="8" max="8" width="10.85546875" customWidth="1"/>
    <col min="10" max="10" width="20.42578125" customWidth="1"/>
    <col min="11" max="11" width="10.7109375" customWidth="1"/>
    <col min="12" max="12" width="11.85546875" customWidth="1"/>
    <col min="13" max="13" width="7.7109375" customWidth="1"/>
    <col min="18" max="18" width="15.140625" customWidth="1"/>
  </cols>
  <sheetData>
    <row r="1" spans="1:19" ht="18.75">
      <c r="A1" s="66" t="s">
        <v>31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13"/>
      <c r="N1" s="13"/>
      <c r="O1" s="13"/>
      <c r="P1" s="13"/>
      <c r="Q1" s="13"/>
      <c r="R1" s="13"/>
      <c r="S1" s="13"/>
    </row>
    <row r="2" spans="1:19" ht="18.75">
      <c r="A2" s="66" t="s">
        <v>32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13"/>
      <c r="O2" s="13"/>
      <c r="P2" s="13"/>
      <c r="Q2" s="13"/>
      <c r="R2" s="13"/>
      <c r="S2" s="13"/>
    </row>
    <row r="3" spans="1:19" ht="18.75">
      <c r="A3" s="67" t="s">
        <v>34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14"/>
      <c r="O3" s="14"/>
      <c r="P3" s="14"/>
      <c r="Q3" s="14"/>
      <c r="R3" s="14"/>
      <c r="S3" s="14"/>
    </row>
    <row r="4" spans="1:19" ht="18.75">
      <c r="A4" s="66" t="s">
        <v>71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13"/>
      <c r="O4" s="13"/>
      <c r="P4" s="13"/>
      <c r="Q4" s="13"/>
      <c r="R4" s="13"/>
      <c r="S4" s="13"/>
    </row>
    <row r="5" spans="1:19" ht="15.75" customHeight="1"/>
    <row r="6" spans="1:19" ht="102" customHeight="1">
      <c r="A6" s="1"/>
      <c r="B6" s="1" t="s">
        <v>1</v>
      </c>
      <c r="C6" s="2" t="s">
        <v>5</v>
      </c>
      <c r="D6" s="3" t="s">
        <v>2</v>
      </c>
      <c r="E6" s="4" t="s">
        <v>6</v>
      </c>
      <c r="F6" s="4" t="s">
        <v>3</v>
      </c>
      <c r="G6" s="4" t="s">
        <v>7</v>
      </c>
      <c r="H6" s="4" t="s">
        <v>8</v>
      </c>
      <c r="I6" s="4" t="s">
        <v>4</v>
      </c>
      <c r="J6" s="3" t="s">
        <v>9</v>
      </c>
      <c r="K6" s="3" t="s">
        <v>10</v>
      </c>
      <c r="L6" s="3" t="s">
        <v>11</v>
      </c>
      <c r="M6" s="3" t="s">
        <v>12</v>
      </c>
    </row>
    <row r="7" spans="1:19" ht="15.75">
      <c r="A7" s="12">
        <v>1</v>
      </c>
      <c r="B7" s="12">
        <v>2</v>
      </c>
      <c r="C7" s="12">
        <v>3</v>
      </c>
      <c r="D7" s="12">
        <v>4</v>
      </c>
      <c r="E7" s="12">
        <v>5</v>
      </c>
      <c r="F7" s="12">
        <v>6</v>
      </c>
      <c r="G7" s="12">
        <v>7</v>
      </c>
      <c r="H7" s="12">
        <v>8</v>
      </c>
      <c r="I7" s="12">
        <v>9</v>
      </c>
      <c r="J7" s="12">
        <v>10</v>
      </c>
      <c r="K7" s="12">
        <v>11</v>
      </c>
      <c r="L7" s="12">
        <v>12</v>
      </c>
      <c r="M7" s="12">
        <v>13</v>
      </c>
    </row>
    <row r="8" spans="1:19" ht="22.5" customHeight="1">
      <c r="A8" s="45">
        <v>7</v>
      </c>
      <c r="B8" s="45" t="s">
        <v>19</v>
      </c>
      <c r="C8" s="6">
        <v>2021</v>
      </c>
      <c r="D8" s="9">
        <f>D9+D11</f>
        <v>13007</v>
      </c>
      <c r="E8" s="9">
        <f t="shared" ref="E8:I8" si="0">E9+E11</f>
        <v>0</v>
      </c>
      <c r="F8" s="9">
        <f t="shared" si="0"/>
        <v>1710.6</v>
      </c>
      <c r="G8" s="9">
        <f t="shared" si="0"/>
        <v>0</v>
      </c>
      <c r="H8" s="9">
        <f t="shared" si="0"/>
        <v>11296.4</v>
      </c>
      <c r="I8" s="9">
        <f t="shared" si="0"/>
        <v>0</v>
      </c>
      <c r="J8" s="46" t="s">
        <v>30</v>
      </c>
      <c r="K8" s="46" t="s">
        <v>30</v>
      </c>
      <c r="L8" s="46" t="s">
        <v>30</v>
      </c>
      <c r="M8" s="46" t="s">
        <v>30</v>
      </c>
    </row>
    <row r="9" spans="1:19" ht="165.75">
      <c r="A9" s="47" t="s">
        <v>13</v>
      </c>
      <c r="B9" s="48" t="s">
        <v>20</v>
      </c>
      <c r="C9" s="7">
        <v>2021</v>
      </c>
      <c r="D9" s="10">
        <f>SUM(D10)</f>
        <v>9841.2999999999993</v>
      </c>
      <c r="E9" s="10">
        <f t="shared" ref="E9:I9" si="1">SUM(E10)</f>
        <v>0</v>
      </c>
      <c r="F9" s="10">
        <f t="shared" si="1"/>
        <v>1710.6</v>
      </c>
      <c r="G9" s="10">
        <f t="shared" si="1"/>
        <v>0</v>
      </c>
      <c r="H9" s="10">
        <f t="shared" si="1"/>
        <v>8130.6999999999989</v>
      </c>
      <c r="I9" s="10">
        <f t="shared" si="1"/>
        <v>0</v>
      </c>
      <c r="J9" s="49" t="s">
        <v>52</v>
      </c>
      <c r="K9" s="26">
        <v>100</v>
      </c>
      <c r="L9" s="26">
        <v>100</v>
      </c>
      <c r="M9" s="27">
        <f>L9/K9*100</f>
        <v>100</v>
      </c>
    </row>
    <row r="10" spans="1:19" ht="38.25">
      <c r="A10" s="50" t="s">
        <v>18</v>
      </c>
      <c r="B10" s="51" t="s">
        <v>21</v>
      </c>
      <c r="C10" s="8">
        <v>2021</v>
      </c>
      <c r="D10" s="11">
        <f>SUM(E10:I10)</f>
        <v>9841.2999999999993</v>
      </c>
      <c r="E10" s="11">
        <v>0</v>
      </c>
      <c r="F10" s="11">
        <v>1710.6</v>
      </c>
      <c r="G10" s="11"/>
      <c r="H10" s="11">
        <v>8130.6999999999989</v>
      </c>
      <c r="I10" s="11">
        <v>0</v>
      </c>
      <c r="J10" s="28" t="s">
        <v>30</v>
      </c>
      <c r="K10" s="28" t="s">
        <v>30</v>
      </c>
      <c r="L10" s="28" t="s">
        <v>30</v>
      </c>
      <c r="M10" s="28" t="s">
        <v>30</v>
      </c>
    </row>
    <row r="11" spans="1:19" ht="165.75">
      <c r="A11" s="47" t="s">
        <v>14</v>
      </c>
      <c r="B11" s="48" t="s">
        <v>22</v>
      </c>
      <c r="C11" s="7">
        <v>2021</v>
      </c>
      <c r="D11" s="10">
        <f>SUM(D12:D13)</f>
        <v>3165.7000000000003</v>
      </c>
      <c r="E11" s="10">
        <f t="shared" ref="E11:I11" si="2">SUM(E12:E13)</f>
        <v>0</v>
      </c>
      <c r="F11" s="10">
        <f t="shared" si="2"/>
        <v>0</v>
      </c>
      <c r="G11" s="10">
        <f t="shared" si="2"/>
        <v>0</v>
      </c>
      <c r="H11" s="10">
        <f t="shared" si="2"/>
        <v>3165.7000000000003</v>
      </c>
      <c r="I11" s="10">
        <f t="shared" si="2"/>
        <v>0</v>
      </c>
      <c r="J11" s="49" t="s">
        <v>52</v>
      </c>
      <c r="K11" s="26">
        <v>100</v>
      </c>
      <c r="L11" s="26">
        <v>100</v>
      </c>
      <c r="M11" s="27">
        <f t="shared" ref="M11" si="3">L11/K11*100</f>
        <v>100</v>
      </c>
    </row>
    <row r="12" spans="1:19" ht="51">
      <c r="A12" s="52" t="s">
        <v>15</v>
      </c>
      <c r="B12" s="51" t="s">
        <v>23</v>
      </c>
      <c r="C12" s="8">
        <v>2021</v>
      </c>
      <c r="D12" s="11">
        <f t="shared" ref="D12:D13" si="4">SUM(E12:I12)</f>
        <v>2405.3000000000002</v>
      </c>
      <c r="E12" s="11">
        <v>0</v>
      </c>
      <c r="F12" s="11">
        <v>0</v>
      </c>
      <c r="G12" s="11">
        <v>0</v>
      </c>
      <c r="H12" s="11">
        <v>2405.3000000000002</v>
      </c>
      <c r="I12" s="11">
        <v>0</v>
      </c>
      <c r="J12" s="28" t="s">
        <v>30</v>
      </c>
      <c r="K12" s="28" t="s">
        <v>30</v>
      </c>
      <c r="L12" s="28" t="s">
        <v>30</v>
      </c>
      <c r="M12" s="28" t="s">
        <v>30</v>
      </c>
    </row>
    <row r="13" spans="1:19" ht="38.25">
      <c r="A13" s="52" t="s">
        <v>24</v>
      </c>
      <c r="B13" s="51" t="s">
        <v>28</v>
      </c>
      <c r="C13" s="8">
        <v>2021</v>
      </c>
      <c r="D13" s="11">
        <f t="shared" si="4"/>
        <v>760.4</v>
      </c>
      <c r="E13" s="11">
        <v>0</v>
      </c>
      <c r="F13" s="11">
        <v>0</v>
      </c>
      <c r="G13" s="11">
        <v>0</v>
      </c>
      <c r="H13" s="11">
        <v>760.4</v>
      </c>
      <c r="I13" s="11">
        <v>0</v>
      </c>
      <c r="J13" s="28" t="s">
        <v>30</v>
      </c>
      <c r="K13" s="28" t="s">
        <v>30</v>
      </c>
      <c r="L13" s="28" t="s">
        <v>30</v>
      </c>
      <c r="M13" s="28" t="s">
        <v>30</v>
      </c>
    </row>
  </sheetData>
  <mergeCells count="4">
    <mergeCell ref="A1:L1"/>
    <mergeCell ref="A2:M2"/>
    <mergeCell ref="A3:M3"/>
    <mergeCell ref="A4:M4"/>
  </mergeCells>
  <pageMargins left="0.70866141732283472" right="0.70866141732283472" top="0.74803149606299213" bottom="0.74803149606299213" header="0.31496062992125984" footer="0.31496062992125984"/>
  <pageSetup paperSize="9" scale="75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S70"/>
  <sheetViews>
    <sheetView zoomScale="85" zoomScaleNormal="85" workbookViewId="0">
      <pane ySplit="6" topLeftCell="A58" activePane="bottomLeft" state="frozen"/>
      <selection pane="bottomLeft" activeCell="N84" sqref="N84"/>
    </sheetView>
  </sheetViews>
  <sheetFormatPr defaultRowHeight="15"/>
  <cols>
    <col min="1" max="1" width="6.42578125" customWidth="1"/>
    <col min="2" max="2" width="47.140625" customWidth="1"/>
    <col min="3" max="3" width="9.7109375" customWidth="1"/>
    <col min="4" max="8" width="14.42578125" customWidth="1"/>
    <col min="10" max="10" width="20.42578125" customWidth="1"/>
    <col min="11" max="11" width="10.7109375" customWidth="1"/>
    <col min="12" max="12" width="11.85546875" customWidth="1"/>
    <col min="13" max="13" width="7.7109375" customWidth="1"/>
    <col min="18" max="18" width="15.140625" customWidth="1"/>
  </cols>
  <sheetData>
    <row r="1" spans="1:19" ht="18.75">
      <c r="A1" s="66" t="s">
        <v>31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13"/>
      <c r="N1" s="13"/>
      <c r="O1" s="13"/>
      <c r="P1" s="13"/>
      <c r="Q1" s="13"/>
      <c r="R1" s="13"/>
      <c r="S1" s="13"/>
    </row>
    <row r="2" spans="1:19" ht="18.75">
      <c r="A2" s="66" t="s">
        <v>32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13"/>
      <c r="O2" s="13"/>
      <c r="P2" s="13"/>
      <c r="Q2" s="13"/>
      <c r="R2" s="13"/>
      <c r="S2" s="13"/>
    </row>
    <row r="3" spans="1:19" ht="18.75">
      <c r="A3" s="67" t="s">
        <v>34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14"/>
      <c r="O3" s="14"/>
      <c r="P3" s="14"/>
      <c r="Q3" s="14"/>
      <c r="R3" s="14"/>
      <c r="S3" s="14"/>
    </row>
    <row r="4" spans="1:19" ht="18.75">
      <c r="A4" s="66" t="s">
        <v>33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13"/>
      <c r="O4" s="13"/>
      <c r="P4" s="13"/>
      <c r="Q4" s="13"/>
      <c r="R4" s="13"/>
      <c r="S4" s="13"/>
    </row>
    <row r="5" spans="1:19" ht="15.75" customHeight="1"/>
    <row r="6" spans="1:19" ht="102" customHeight="1">
      <c r="A6" s="1"/>
      <c r="B6" s="1" t="s">
        <v>1</v>
      </c>
      <c r="C6" s="2" t="s">
        <v>5</v>
      </c>
      <c r="D6" s="3" t="s">
        <v>2</v>
      </c>
      <c r="E6" s="4" t="s">
        <v>6</v>
      </c>
      <c r="F6" s="4" t="s">
        <v>3</v>
      </c>
      <c r="G6" s="4" t="s">
        <v>7</v>
      </c>
      <c r="H6" s="4" t="s">
        <v>8</v>
      </c>
      <c r="I6" s="4" t="s">
        <v>4</v>
      </c>
      <c r="J6" s="3" t="s">
        <v>9</v>
      </c>
      <c r="K6" s="3" t="s">
        <v>10</v>
      </c>
      <c r="L6" s="3" t="s">
        <v>11</v>
      </c>
      <c r="M6" s="3" t="s">
        <v>12</v>
      </c>
    </row>
    <row r="7" spans="1:19" ht="15.75">
      <c r="A7" s="5"/>
      <c r="B7" s="5">
        <v>2</v>
      </c>
      <c r="C7" s="5">
        <v>3</v>
      </c>
      <c r="D7" s="5">
        <v>4</v>
      </c>
      <c r="E7" s="5">
        <v>5</v>
      </c>
      <c r="F7" s="5">
        <v>6</v>
      </c>
      <c r="G7" s="5">
        <v>7</v>
      </c>
      <c r="H7" s="5">
        <v>8</v>
      </c>
      <c r="I7" s="5">
        <v>9</v>
      </c>
      <c r="J7" s="12">
        <v>10</v>
      </c>
      <c r="K7" s="5">
        <v>11</v>
      </c>
      <c r="L7" s="5">
        <v>12</v>
      </c>
      <c r="M7" s="5">
        <v>13</v>
      </c>
    </row>
    <row r="8" spans="1:19" ht="15.75">
      <c r="A8" s="76">
        <v>7</v>
      </c>
      <c r="B8" s="76" t="s">
        <v>19</v>
      </c>
      <c r="C8" s="6" t="s">
        <v>0</v>
      </c>
      <c r="D8" s="9">
        <f>SUM(D9:D14)</f>
        <v>138101.20000000001</v>
      </c>
      <c r="E8" s="9">
        <f t="shared" ref="E8:G8" si="0">SUM(E9:E14)</f>
        <v>64654</v>
      </c>
      <c r="F8" s="9">
        <f t="shared" si="0"/>
        <v>13989.7</v>
      </c>
      <c r="G8" s="9">
        <f t="shared" si="0"/>
        <v>0</v>
      </c>
      <c r="H8" s="9">
        <f>SUM(H9:H14)</f>
        <v>59457.499999999993</v>
      </c>
      <c r="I8" s="9">
        <f>SUM(I9:I14)</f>
        <v>0</v>
      </c>
      <c r="J8" s="72" t="s">
        <v>30</v>
      </c>
      <c r="K8" s="72" t="s">
        <v>30</v>
      </c>
      <c r="L8" s="72" t="s">
        <v>30</v>
      </c>
      <c r="M8" s="72" t="s">
        <v>30</v>
      </c>
    </row>
    <row r="9" spans="1:19" ht="15.75">
      <c r="A9" s="76"/>
      <c r="B9" s="76"/>
      <c r="C9" s="6">
        <v>2014</v>
      </c>
      <c r="D9" s="9">
        <f>SUM(E9:I9)</f>
        <v>82929</v>
      </c>
      <c r="E9" s="9">
        <f t="shared" ref="E9:G9" si="1">E16+E30+E58</f>
        <v>64654</v>
      </c>
      <c r="F9" s="9">
        <f t="shared" si="1"/>
        <v>3744</v>
      </c>
      <c r="G9" s="9">
        <f t="shared" si="1"/>
        <v>0</v>
      </c>
      <c r="H9" s="9">
        <f t="shared" ref="H9:I14" si="2">H16+H30+H58</f>
        <v>14531</v>
      </c>
      <c r="I9" s="9">
        <f t="shared" si="2"/>
        <v>0</v>
      </c>
      <c r="J9" s="72"/>
      <c r="K9" s="72"/>
      <c r="L9" s="72"/>
      <c r="M9" s="72"/>
    </row>
    <row r="10" spans="1:19" ht="15.75">
      <c r="A10" s="76"/>
      <c r="B10" s="76"/>
      <c r="C10" s="6">
        <v>2015</v>
      </c>
      <c r="D10" s="9">
        <f>SUM(E10:I10)</f>
        <v>9406.2000000000007</v>
      </c>
      <c r="E10" s="9">
        <f>E17+E31+E59</f>
        <v>0</v>
      </c>
      <c r="F10" s="9">
        <f>F17+F31+F59</f>
        <v>3256.1</v>
      </c>
      <c r="G10" s="9">
        <f>G17+G31+G59</f>
        <v>0</v>
      </c>
      <c r="H10" s="9">
        <f t="shared" si="2"/>
        <v>6150.1</v>
      </c>
      <c r="I10" s="9">
        <f t="shared" si="2"/>
        <v>0</v>
      </c>
      <c r="J10" s="72"/>
      <c r="K10" s="72"/>
      <c r="L10" s="72"/>
      <c r="M10" s="72"/>
    </row>
    <row r="11" spans="1:19" ht="15.75">
      <c r="A11" s="76"/>
      <c r="B11" s="76"/>
      <c r="C11" s="6">
        <v>2016</v>
      </c>
      <c r="D11" s="9">
        <f t="shared" ref="D11:D14" si="3">SUM(E11:I11)</f>
        <v>12699.4</v>
      </c>
      <c r="E11" s="9">
        <f t="shared" ref="E11:G11" si="4">E18+E32+E60</f>
        <v>0</v>
      </c>
      <c r="F11" s="9">
        <f t="shared" si="4"/>
        <v>1376.2</v>
      </c>
      <c r="G11" s="9">
        <f t="shared" si="4"/>
        <v>0</v>
      </c>
      <c r="H11" s="9">
        <f t="shared" si="2"/>
        <v>11323.199999999999</v>
      </c>
      <c r="I11" s="9">
        <f t="shared" si="2"/>
        <v>0</v>
      </c>
      <c r="J11" s="72"/>
      <c r="K11" s="72"/>
      <c r="L11" s="72"/>
      <c r="M11" s="72"/>
    </row>
    <row r="12" spans="1:19" ht="15.75">
      <c r="A12" s="76"/>
      <c r="B12" s="76"/>
      <c r="C12" s="6">
        <v>2017</v>
      </c>
      <c r="D12" s="9">
        <f t="shared" si="3"/>
        <v>8927.7999999999993</v>
      </c>
      <c r="E12" s="9">
        <f t="shared" ref="E12:G12" si="5">E19+E33+E61</f>
        <v>0</v>
      </c>
      <c r="F12" s="9">
        <f t="shared" si="5"/>
        <v>1282.5999999999999</v>
      </c>
      <c r="G12" s="9">
        <f t="shared" si="5"/>
        <v>0</v>
      </c>
      <c r="H12" s="9">
        <f t="shared" si="2"/>
        <v>7645.2</v>
      </c>
      <c r="I12" s="9">
        <f t="shared" si="2"/>
        <v>0</v>
      </c>
      <c r="J12" s="72"/>
      <c r="K12" s="72"/>
      <c r="L12" s="72"/>
      <c r="M12" s="72"/>
    </row>
    <row r="13" spans="1:19" ht="15.75">
      <c r="A13" s="76"/>
      <c r="B13" s="76"/>
      <c r="C13" s="6">
        <v>2018</v>
      </c>
      <c r="D13" s="9">
        <f t="shared" si="3"/>
        <v>11227.1</v>
      </c>
      <c r="E13" s="9">
        <f t="shared" ref="E13:G13" si="6">E20+E34+E62</f>
        <v>0</v>
      </c>
      <c r="F13" s="9">
        <f t="shared" si="6"/>
        <v>2246.5</v>
      </c>
      <c r="G13" s="9">
        <f t="shared" si="6"/>
        <v>0</v>
      </c>
      <c r="H13" s="9">
        <f t="shared" si="2"/>
        <v>8980.6</v>
      </c>
      <c r="I13" s="9">
        <f t="shared" si="2"/>
        <v>0</v>
      </c>
      <c r="J13" s="72"/>
      <c r="K13" s="72"/>
      <c r="L13" s="72"/>
      <c r="M13" s="72"/>
    </row>
    <row r="14" spans="1:19" ht="15.75">
      <c r="A14" s="76"/>
      <c r="B14" s="76"/>
      <c r="C14" s="6">
        <v>2019</v>
      </c>
      <c r="D14" s="9">
        <f t="shared" si="3"/>
        <v>12911.7</v>
      </c>
      <c r="E14" s="9">
        <f t="shared" ref="E14:G14" si="7">E21+E35+E63</f>
        <v>0</v>
      </c>
      <c r="F14" s="9">
        <f t="shared" si="7"/>
        <v>2084.3000000000002</v>
      </c>
      <c r="G14" s="9">
        <f t="shared" si="7"/>
        <v>0</v>
      </c>
      <c r="H14" s="9">
        <f t="shared" si="2"/>
        <v>10827.400000000001</v>
      </c>
      <c r="I14" s="9">
        <f t="shared" si="2"/>
        <v>0</v>
      </c>
      <c r="J14" s="72"/>
      <c r="K14" s="72"/>
      <c r="L14" s="72"/>
      <c r="M14" s="72"/>
    </row>
    <row r="15" spans="1:19" ht="15.75">
      <c r="A15" s="69" t="s">
        <v>13</v>
      </c>
      <c r="B15" s="71" t="s">
        <v>20</v>
      </c>
      <c r="C15" s="7" t="s">
        <v>0</v>
      </c>
      <c r="D15" s="10">
        <f>SUM(D16:D21)</f>
        <v>55910.2</v>
      </c>
      <c r="E15" s="10">
        <f t="shared" ref="E15:G15" si="8">SUM(E16:E21)</f>
        <v>0</v>
      </c>
      <c r="F15" s="10">
        <f t="shared" si="8"/>
        <v>13989.7</v>
      </c>
      <c r="G15" s="10">
        <f t="shared" si="8"/>
        <v>0</v>
      </c>
      <c r="H15" s="10">
        <f>SUM(H16:H21)</f>
        <v>41920.5</v>
      </c>
      <c r="I15" s="10">
        <f>SUM(I16:I21)</f>
        <v>0</v>
      </c>
      <c r="J15" s="68" t="s">
        <v>52</v>
      </c>
      <c r="K15" s="24" t="s">
        <v>30</v>
      </c>
      <c r="L15" s="24" t="s">
        <v>30</v>
      </c>
      <c r="M15" s="25" t="s">
        <v>30</v>
      </c>
    </row>
    <row r="16" spans="1:19" ht="15.75">
      <c r="A16" s="70"/>
      <c r="B16" s="71"/>
      <c r="C16" s="7">
        <v>2014</v>
      </c>
      <c r="D16" s="10">
        <f>SUM(E16:H16)</f>
        <v>8777</v>
      </c>
      <c r="E16" s="10">
        <f t="shared" ref="E16:G16" si="9">E23</f>
        <v>0</v>
      </c>
      <c r="F16" s="10">
        <f t="shared" si="9"/>
        <v>3744</v>
      </c>
      <c r="G16" s="10">
        <f t="shared" si="9"/>
        <v>0</v>
      </c>
      <c r="H16" s="10">
        <f>H23</f>
        <v>5033</v>
      </c>
      <c r="I16" s="10">
        <f>I23</f>
        <v>0</v>
      </c>
      <c r="J16" s="68"/>
      <c r="K16" s="26">
        <v>100</v>
      </c>
      <c r="L16" s="26">
        <v>100</v>
      </c>
      <c r="M16" s="27">
        <f>L16/K16*100</f>
        <v>100</v>
      </c>
    </row>
    <row r="17" spans="1:13" ht="15.75">
      <c r="A17" s="70"/>
      <c r="B17" s="71"/>
      <c r="C17" s="7">
        <v>2015</v>
      </c>
      <c r="D17" s="10">
        <f t="shared" ref="D17:D21" si="10">SUM(E17:H17)</f>
        <v>6810.6</v>
      </c>
      <c r="E17" s="10">
        <f t="shared" ref="E17:H21" si="11">E24</f>
        <v>0</v>
      </c>
      <c r="F17" s="10">
        <f t="shared" si="11"/>
        <v>3256.1</v>
      </c>
      <c r="G17" s="10">
        <f t="shared" si="11"/>
        <v>0</v>
      </c>
      <c r="H17" s="10">
        <f t="shared" si="11"/>
        <v>3554.5</v>
      </c>
      <c r="I17" s="10">
        <f t="shared" ref="I17" si="12">I24</f>
        <v>0</v>
      </c>
      <c r="J17" s="68"/>
      <c r="K17" s="26">
        <v>100</v>
      </c>
      <c r="L17" s="26">
        <v>100</v>
      </c>
      <c r="M17" s="27">
        <f t="shared" ref="M17:M21" si="13">L17/K17*100</f>
        <v>100</v>
      </c>
    </row>
    <row r="18" spans="1:13" ht="15.75">
      <c r="A18" s="70"/>
      <c r="B18" s="71"/>
      <c r="C18" s="7">
        <v>2016</v>
      </c>
      <c r="D18" s="10">
        <f t="shared" si="10"/>
        <v>8523.1</v>
      </c>
      <c r="E18" s="10">
        <f t="shared" ref="E18:G18" si="14">E25</f>
        <v>0</v>
      </c>
      <c r="F18" s="10">
        <f t="shared" si="14"/>
        <v>1376.2</v>
      </c>
      <c r="G18" s="10">
        <f t="shared" si="14"/>
        <v>0</v>
      </c>
      <c r="H18" s="10">
        <f t="shared" si="11"/>
        <v>7146.9</v>
      </c>
      <c r="I18" s="10">
        <f t="shared" ref="I18" si="15">I25</f>
        <v>0</v>
      </c>
      <c r="J18" s="68"/>
      <c r="K18" s="26">
        <v>100</v>
      </c>
      <c r="L18" s="26">
        <v>100</v>
      </c>
      <c r="M18" s="27">
        <f t="shared" si="13"/>
        <v>100</v>
      </c>
    </row>
    <row r="19" spans="1:13" ht="15.75">
      <c r="A19" s="70"/>
      <c r="B19" s="71"/>
      <c r="C19" s="7">
        <v>2017</v>
      </c>
      <c r="D19" s="10">
        <f t="shared" si="10"/>
        <v>8762.7999999999993</v>
      </c>
      <c r="E19" s="10">
        <f t="shared" ref="E19:G19" si="16">E26</f>
        <v>0</v>
      </c>
      <c r="F19" s="10">
        <f t="shared" si="16"/>
        <v>1282.5999999999999</v>
      </c>
      <c r="G19" s="10">
        <f t="shared" si="16"/>
        <v>0</v>
      </c>
      <c r="H19" s="10">
        <f t="shared" si="11"/>
        <v>7480.2</v>
      </c>
      <c r="I19" s="10">
        <f t="shared" ref="I19" si="17">I26</f>
        <v>0</v>
      </c>
      <c r="J19" s="68"/>
      <c r="K19" s="26">
        <v>100</v>
      </c>
      <c r="L19" s="26">
        <v>100</v>
      </c>
      <c r="M19" s="27">
        <f t="shared" si="13"/>
        <v>100</v>
      </c>
    </row>
    <row r="20" spans="1:13" ht="15.75">
      <c r="A20" s="70"/>
      <c r="B20" s="71"/>
      <c r="C20" s="7">
        <v>2018</v>
      </c>
      <c r="D20" s="10">
        <f t="shared" si="10"/>
        <v>10878.7</v>
      </c>
      <c r="E20" s="10">
        <f t="shared" ref="E20:G20" si="18">E27</f>
        <v>0</v>
      </c>
      <c r="F20" s="10">
        <f t="shared" si="18"/>
        <v>2246.5</v>
      </c>
      <c r="G20" s="10">
        <f t="shared" si="18"/>
        <v>0</v>
      </c>
      <c r="H20" s="10">
        <f t="shared" si="11"/>
        <v>8632.2000000000007</v>
      </c>
      <c r="I20" s="10">
        <f t="shared" ref="I20" si="19">I27</f>
        <v>0</v>
      </c>
      <c r="J20" s="68"/>
      <c r="K20" s="26">
        <v>100</v>
      </c>
      <c r="L20" s="26">
        <v>100</v>
      </c>
      <c r="M20" s="27">
        <f t="shared" si="13"/>
        <v>100</v>
      </c>
    </row>
    <row r="21" spans="1:13" ht="15.75">
      <c r="A21" s="70"/>
      <c r="B21" s="71"/>
      <c r="C21" s="7">
        <v>2019</v>
      </c>
      <c r="D21" s="10">
        <f t="shared" si="10"/>
        <v>12158</v>
      </c>
      <c r="E21" s="10">
        <f t="shared" ref="E21:G21" si="20">E28</f>
        <v>0</v>
      </c>
      <c r="F21" s="10">
        <f t="shared" si="20"/>
        <v>2084.3000000000002</v>
      </c>
      <c r="G21" s="10">
        <f t="shared" si="20"/>
        <v>0</v>
      </c>
      <c r="H21" s="10">
        <f t="shared" si="11"/>
        <v>10073.700000000001</v>
      </c>
      <c r="I21" s="10">
        <f t="shared" ref="I21" si="21">I28</f>
        <v>0</v>
      </c>
      <c r="J21" s="68"/>
      <c r="K21" s="26">
        <v>100</v>
      </c>
      <c r="L21" s="26">
        <v>100</v>
      </c>
      <c r="M21" s="27">
        <f t="shared" si="13"/>
        <v>100</v>
      </c>
    </row>
    <row r="22" spans="1:13" ht="15.75">
      <c r="A22" s="73" t="s">
        <v>18</v>
      </c>
      <c r="B22" s="75" t="s">
        <v>21</v>
      </c>
      <c r="C22" s="8" t="s">
        <v>0</v>
      </c>
      <c r="D22" s="11">
        <f>SUM(D23:D28)</f>
        <v>55910.2</v>
      </c>
      <c r="E22" s="11">
        <f t="shared" ref="E22:H22" si="22">SUM(E23:E28)</f>
        <v>0</v>
      </c>
      <c r="F22" s="11">
        <f t="shared" si="22"/>
        <v>13989.7</v>
      </c>
      <c r="G22" s="11">
        <f t="shared" si="22"/>
        <v>0</v>
      </c>
      <c r="H22" s="11">
        <f t="shared" si="22"/>
        <v>41920.5</v>
      </c>
      <c r="I22" s="11">
        <f t="shared" ref="I22" si="23">SUM(I23:I28)</f>
        <v>0</v>
      </c>
      <c r="J22" s="28" t="s">
        <v>30</v>
      </c>
      <c r="K22" s="28" t="s">
        <v>30</v>
      </c>
      <c r="L22" s="28" t="s">
        <v>30</v>
      </c>
      <c r="M22" s="28" t="s">
        <v>30</v>
      </c>
    </row>
    <row r="23" spans="1:13" ht="15.75">
      <c r="A23" s="74"/>
      <c r="B23" s="75"/>
      <c r="C23" s="8">
        <v>2014</v>
      </c>
      <c r="D23" s="11">
        <f>SUM(E23:I23)</f>
        <v>8777</v>
      </c>
      <c r="E23" s="11">
        <v>0</v>
      </c>
      <c r="F23" s="11">
        <v>3744</v>
      </c>
      <c r="G23" s="11">
        <v>0</v>
      </c>
      <c r="H23" s="11">
        <v>5033</v>
      </c>
      <c r="I23" s="11">
        <v>0</v>
      </c>
      <c r="J23" s="28" t="s">
        <v>30</v>
      </c>
      <c r="K23" s="28" t="s">
        <v>30</v>
      </c>
      <c r="L23" s="28" t="s">
        <v>30</v>
      </c>
      <c r="M23" s="28" t="s">
        <v>30</v>
      </c>
    </row>
    <row r="24" spans="1:13" ht="15.75">
      <c r="A24" s="74"/>
      <c r="B24" s="75"/>
      <c r="C24" s="8">
        <v>2015</v>
      </c>
      <c r="D24" s="11">
        <f t="shared" ref="D24:D28" si="24">SUM(E24:I24)</f>
        <v>6810.6</v>
      </c>
      <c r="E24" s="11">
        <v>0</v>
      </c>
      <c r="F24" s="11">
        <v>3256.1</v>
      </c>
      <c r="G24" s="11">
        <v>0</v>
      </c>
      <c r="H24" s="11">
        <v>3554.5</v>
      </c>
      <c r="I24" s="11">
        <v>0</v>
      </c>
      <c r="J24" s="28" t="s">
        <v>30</v>
      </c>
      <c r="K24" s="28" t="s">
        <v>30</v>
      </c>
      <c r="L24" s="28" t="s">
        <v>30</v>
      </c>
      <c r="M24" s="28" t="s">
        <v>30</v>
      </c>
    </row>
    <row r="25" spans="1:13" ht="15.75">
      <c r="A25" s="74"/>
      <c r="B25" s="75"/>
      <c r="C25" s="8">
        <v>2016</v>
      </c>
      <c r="D25" s="11">
        <f t="shared" si="24"/>
        <v>8523.1</v>
      </c>
      <c r="E25" s="11">
        <v>0</v>
      </c>
      <c r="F25" s="11">
        <v>1376.2</v>
      </c>
      <c r="G25" s="11">
        <v>0</v>
      </c>
      <c r="H25" s="11">
        <v>7146.9</v>
      </c>
      <c r="I25" s="11">
        <v>0</v>
      </c>
      <c r="J25" s="28" t="s">
        <v>30</v>
      </c>
      <c r="K25" s="28" t="s">
        <v>30</v>
      </c>
      <c r="L25" s="28" t="s">
        <v>30</v>
      </c>
      <c r="M25" s="28" t="s">
        <v>30</v>
      </c>
    </row>
    <row r="26" spans="1:13" ht="15.75">
      <c r="A26" s="74"/>
      <c r="B26" s="75"/>
      <c r="C26" s="8">
        <v>2017</v>
      </c>
      <c r="D26" s="11">
        <f t="shared" si="24"/>
        <v>8762.7999999999993</v>
      </c>
      <c r="E26" s="11">
        <v>0</v>
      </c>
      <c r="F26" s="11">
        <v>1282.5999999999999</v>
      </c>
      <c r="G26" s="11">
        <v>0</v>
      </c>
      <c r="H26" s="11">
        <v>7480.2</v>
      </c>
      <c r="I26" s="11">
        <v>0</v>
      </c>
      <c r="J26" s="28" t="s">
        <v>30</v>
      </c>
      <c r="K26" s="28" t="s">
        <v>30</v>
      </c>
      <c r="L26" s="28" t="s">
        <v>30</v>
      </c>
      <c r="M26" s="28" t="s">
        <v>30</v>
      </c>
    </row>
    <row r="27" spans="1:13" ht="15.75">
      <c r="A27" s="74"/>
      <c r="B27" s="75"/>
      <c r="C27" s="8">
        <v>2018</v>
      </c>
      <c r="D27" s="11">
        <f t="shared" si="24"/>
        <v>10878.7</v>
      </c>
      <c r="E27" s="11">
        <v>0</v>
      </c>
      <c r="F27" s="11">
        <v>2246.5</v>
      </c>
      <c r="G27" s="11">
        <v>0</v>
      </c>
      <c r="H27" s="11">
        <v>8632.2000000000007</v>
      </c>
      <c r="I27" s="11">
        <v>0</v>
      </c>
      <c r="J27" s="28" t="s">
        <v>30</v>
      </c>
      <c r="K27" s="28" t="s">
        <v>30</v>
      </c>
      <c r="L27" s="28" t="s">
        <v>30</v>
      </c>
      <c r="M27" s="28" t="s">
        <v>30</v>
      </c>
    </row>
    <row r="28" spans="1:13" ht="15.75">
      <c r="A28" s="74"/>
      <c r="B28" s="75"/>
      <c r="C28" s="8">
        <v>2019</v>
      </c>
      <c r="D28" s="11">
        <f t="shared" si="24"/>
        <v>12158</v>
      </c>
      <c r="E28" s="11">
        <v>0</v>
      </c>
      <c r="F28" s="11">
        <v>2084.3000000000002</v>
      </c>
      <c r="G28" s="11">
        <v>0</v>
      </c>
      <c r="H28" s="11">
        <v>10073.700000000001</v>
      </c>
      <c r="I28" s="11">
        <v>0</v>
      </c>
      <c r="J28" s="28" t="s">
        <v>30</v>
      </c>
      <c r="K28" s="28" t="s">
        <v>30</v>
      </c>
      <c r="L28" s="28" t="s">
        <v>30</v>
      </c>
      <c r="M28" s="28" t="s">
        <v>30</v>
      </c>
    </row>
    <row r="29" spans="1:13" ht="15.75">
      <c r="A29" s="69" t="s">
        <v>14</v>
      </c>
      <c r="B29" s="71" t="s">
        <v>22</v>
      </c>
      <c r="C29" s="7" t="s">
        <v>0</v>
      </c>
      <c r="D29" s="10">
        <f>SUM(D30:D35)</f>
        <v>17537.000000000004</v>
      </c>
      <c r="E29" s="10">
        <f t="shared" ref="E29:G29" si="25">SUM(E30:E35)</f>
        <v>0</v>
      </c>
      <c r="F29" s="10">
        <f t="shared" si="25"/>
        <v>0</v>
      </c>
      <c r="G29" s="10">
        <f t="shared" si="25"/>
        <v>0</v>
      </c>
      <c r="H29" s="10">
        <f>SUM(H30:H35)</f>
        <v>17537.000000000004</v>
      </c>
      <c r="I29" s="10">
        <f>SUM(I30:I35)</f>
        <v>0</v>
      </c>
      <c r="J29" s="68" t="s">
        <v>52</v>
      </c>
      <c r="K29" s="24" t="s">
        <v>30</v>
      </c>
      <c r="L29" s="24" t="s">
        <v>30</v>
      </c>
      <c r="M29" s="25" t="s">
        <v>30</v>
      </c>
    </row>
    <row r="30" spans="1:13" ht="15.75">
      <c r="A30" s="70"/>
      <c r="B30" s="71"/>
      <c r="C30" s="7">
        <v>2014</v>
      </c>
      <c r="D30" s="10">
        <f>SUM(E30:I30)</f>
        <v>9498</v>
      </c>
      <c r="E30" s="10">
        <f t="shared" ref="E30:G35" si="26">E37+E44+E51</f>
        <v>0</v>
      </c>
      <c r="F30" s="10">
        <f t="shared" si="26"/>
        <v>0</v>
      </c>
      <c r="G30" s="10">
        <f t="shared" si="26"/>
        <v>0</v>
      </c>
      <c r="H30" s="10">
        <f>H37+H44+H51</f>
        <v>9498</v>
      </c>
      <c r="I30" s="10">
        <f>I37+I44+I51</f>
        <v>0</v>
      </c>
      <c r="J30" s="68"/>
      <c r="K30" s="26">
        <v>100</v>
      </c>
      <c r="L30" s="26">
        <v>100</v>
      </c>
      <c r="M30" s="27">
        <f>L30/K30*100</f>
        <v>100</v>
      </c>
    </row>
    <row r="31" spans="1:13" ht="15.75">
      <c r="A31" s="70"/>
      <c r="B31" s="71"/>
      <c r="C31" s="7">
        <v>2015</v>
      </c>
      <c r="D31" s="10">
        <f t="shared" ref="D31:D35" si="27">SUM(E31:I31)</f>
        <v>2595.6</v>
      </c>
      <c r="E31" s="10">
        <f t="shared" si="26"/>
        <v>0</v>
      </c>
      <c r="F31" s="10">
        <f t="shared" si="26"/>
        <v>0</v>
      </c>
      <c r="G31" s="10">
        <f t="shared" si="26"/>
        <v>0</v>
      </c>
      <c r="H31" s="10">
        <f t="shared" ref="H31:I35" si="28">H38+H45+H52</f>
        <v>2595.6</v>
      </c>
      <c r="I31" s="10">
        <f t="shared" si="28"/>
        <v>0</v>
      </c>
      <c r="J31" s="68"/>
      <c r="K31" s="26">
        <v>100</v>
      </c>
      <c r="L31" s="26">
        <v>100</v>
      </c>
      <c r="M31" s="27">
        <f t="shared" ref="M31:M35" si="29">L31/K31*100</f>
        <v>100</v>
      </c>
    </row>
    <row r="32" spans="1:13" ht="15.75">
      <c r="A32" s="70"/>
      <c r="B32" s="71"/>
      <c r="C32" s="7">
        <v>2016</v>
      </c>
      <c r="D32" s="10">
        <f t="shared" si="27"/>
        <v>4176.2999999999993</v>
      </c>
      <c r="E32" s="10">
        <f t="shared" si="26"/>
        <v>0</v>
      </c>
      <c r="F32" s="10">
        <f t="shared" si="26"/>
        <v>0</v>
      </c>
      <c r="G32" s="10">
        <f t="shared" si="26"/>
        <v>0</v>
      </c>
      <c r="H32" s="10">
        <f t="shared" si="28"/>
        <v>4176.2999999999993</v>
      </c>
      <c r="I32" s="10">
        <f t="shared" si="28"/>
        <v>0</v>
      </c>
      <c r="J32" s="68"/>
      <c r="K32" s="26">
        <v>100</v>
      </c>
      <c r="L32" s="26">
        <v>100</v>
      </c>
      <c r="M32" s="27">
        <f t="shared" si="29"/>
        <v>100</v>
      </c>
    </row>
    <row r="33" spans="1:13" ht="15.75">
      <c r="A33" s="70"/>
      <c r="B33" s="71"/>
      <c r="C33" s="7">
        <v>2017</v>
      </c>
      <c r="D33" s="10">
        <f t="shared" si="27"/>
        <v>165</v>
      </c>
      <c r="E33" s="10">
        <f t="shared" si="26"/>
        <v>0</v>
      </c>
      <c r="F33" s="10">
        <f t="shared" si="26"/>
        <v>0</v>
      </c>
      <c r="G33" s="10">
        <f t="shared" si="26"/>
        <v>0</v>
      </c>
      <c r="H33" s="10">
        <f t="shared" si="28"/>
        <v>165</v>
      </c>
      <c r="I33" s="10">
        <f t="shared" si="28"/>
        <v>0</v>
      </c>
      <c r="J33" s="68"/>
      <c r="K33" s="26">
        <v>100</v>
      </c>
      <c r="L33" s="26">
        <v>100</v>
      </c>
      <c r="M33" s="27">
        <f t="shared" si="29"/>
        <v>100</v>
      </c>
    </row>
    <row r="34" spans="1:13" ht="15.75">
      <c r="A34" s="70"/>
      <c r="B34" s="71"/>
      <c r="C34" s="7">
        <v>2018</v>
      </c>
      <c r="D34" s="10">
        <f t="shared" si="27"/>
        <v>348.4</v>
      </c>
      <c r="E34" s="10">
        <f t="shared" si="26"/>
        <v>0</v>
      </c>
      <c r="F34" s="10">
        <f t="shared" si="26"/>
        <v>0</v>
      </c>
      <c r="G34" s="10">
        <f t="shared" si="26"/>
        <v>0</v>
      </c>
      <c r="H34" s="10">
        <f t="shared" si="28"/>
        <v>348.4</v>
      </c>
      <c r="I34" s="10">
        <f t="shared" si="28"/>
        <v>0</v>
      </c>
      <c r="J34" s="68"/>
      <c r="K34" s="26">
        <v>100</v>
      </c>
      <c r="L34" s="26">
        <v>100</v>
      </c>
      <c r="M34" s="27">
        <f t="shared" si="29"/>
        <v>100</v>
      </c>
    </row>
    <row r="35" spans="1:13" ht="15.75">
      <c r="A35" s="70"/>
      <c r="B35" s="71"/>
      <c r="C35" s="7">
        <v>2019</v>
      </c>
      <c r="D35" s="10">
        <f t="shared" si="27"/>
        <v>753.7</v>
      </c>
      <c r="E35" s="10">
        <f t="shared" si="26"/>
        <v>0</v>
      </c>
      <c r="F35" s="10">
        <f t="shared" si="26"/>
        <v>0</v>
      </c>
      <c r="G35" s="10">
        <f t="shared" si="26"/>
        <v>0</v>
      </c>
      <c r="H35" s="10">
        <f t="shared" si="28"/>
        <v>753.7</v>
      </c>
      <c r="I35" s="10">
        <f t="shared" si="28"/>
        <v>0</v>
      </c>
      <c r="J35" s="68"/>
      <c r="K35" s="26">
        <v>100</v>
      </c>
      <c r="L35" s="26">
        <v>100</v>
      </c>
      <c r="M35" s="27">
        <f t="shared" si="29"/>
        <v>100</v>
      </c>
    </row>
    <row r="36" spans="1:13" ht="15.75" customHeight="1">
      <c r="A36" s="77" t="s">
        <v>15</v>
      </c>
      <c r="B36" s="80" t="s">
        <v>23</v>
      </c>
      <c r="C36" s="8" t="s">
        <v>0</v>
      </c>
      <c r="D36" s="11">
        <f>SUM(D37:D42)</f>
        <v>3871.6</v>
      </c>
      <c r="E36" s="11">
        <f t="shared" ref="E36:G36" si="30">SUM(E37:E42)</f>
        <v>0</v>
      </c>
      <c r="F36" s="11">
        <f t="shared" si="30"/>
        <v>0</v>
      </c>
      <c r="G36" s="11">
        <f t="shared" si="30"/>
        <v>0</v>
      </c>
      <c r="H36" s="11">
        <f>SUM(H37:H42)</f>
        <v>3871.6</v>
      </c>
      <c r="I36" s="11">
        <f t="shared" ref="I36" si="31">SUM(I37:I42)</f>
        <v>0</v>
      </c>
      <c r="J36" s="28" t="s">
        <v>30</v>
      </c>
      <c r="K36" s="28" t="s">
        <v>30</v>
      </c>
      <c r="L36" s="28" t="s">
        <v>30</v>
      </c>
      <c r="M36" s="28" t="s">
        <v>30</v>
      </c>
    </row>
    <row r="37" spans="1:13" ht="15.75">
      <c r="A37" s="78"/>
      <c r="B37" s="81"/>
      <c r="C37" s="8">
        <v>2014</v>
      </c>
      <c r="D37" s="11">
        <f>SUM(E37:I37)</f>
        <v>2271</v>
      </c>
      <c r="E37" s="11">
        <v>0</v>
      </c>
      <c r="F37" s="11">
        <v>0</v>
      </c>
      <c r="G37" s="11">
        <v>0</v>
      </c>
      <c r="H37" s="11">
        <v>2271</v>
      </c>
      <c r="I37" s="11">
        <v>0</v>
      </c>
      <c r="J37" s="28" t="s">
        <v>30</v>
      </c>
      <c r="K37" s="28" t="s">
        <v>30</v>
      </c>
      <c r="L37" s="28" t="s">
        <v>30</v>
      </c>
      <c r="M37" s="28" t="s">
        <v>30</v>
      </c>
    </row>
    <row r="38" spans="1:13" ht="15.75">
      <c r="A38" s="78"/>
      <c r="B38" s="81"/>
      <c r="C38" s="8">
        <v>2015</v>
      </c>
      <c r="D38" s="11">
        <f t="shared" ref="D38:D42" si="32">SUM(E38:I38)</f>
        <v>0</v>
      </c>
      <c r="E38" s="11">
        <v>0</v>
      </c>
      <c r="F38" s="11">
        <v>0</v>
      </c>
      <c r="G38" s="11">
        <v>0</v>
      </c>
      <c r="H38" s="11">
        <v>0</v>
      </c>
      <c r="I38" s="11">
        <v>0</v>
      </c>
      <c r="J38" s="28" t="s">
        <v>30</v>
      </c>
      <c r="K38" s="28" t="s">
        <v>30</v>
      </c>
      <c r="L38" s="28" t="s">
        <v>30</v>
      </c>
      <c r="M38" s="28" t="s">
        <v>30</v>
      </c>
    </row>
    <row r="39" spans="1:13" ht="15.75">
      <c r="A39" s="78"/>
      <c r="B39" s="81"/>
      <c r="C39" s="8">
        <v>2016</v>
      </c>
      <c r="D39" s="11">
        <f t="shared" si="32"/>
        <v>1600.6</v>
      </c>
      <c r="E39" s="11">
        <v>0</v>
      </c>
      <c r="F39" s="11">
        <v>0</v>
      </c>
      <c r="G39" s="11">
        <v>0</v>
      </c>
      <c r="H39" s="11">
        <v>1600.6</v>
      </c>
      <c r="I39" s="11">
        <v>0</v>
      </c>
      <c r="J39" s="28" t="s">
        <v>30</v>
      </c>
      <c r="K39" s="28" t="s">
        <v>30</v>
      </c>
      <c r="L39" s="28" t="s">
        <v>30</v>
      </c>
      <c r="M39" s="28" t="s">
        <v>30</v>
      </c>
    </row>
    <row r="40" spans="1:13" ht="15.75">
      <c r="A40" s="78"/>
      <c r="B40" s="81"/>
      <c r="C40" s="8">
        <v>2017</v>
      </c>
      <c r="D40" s="11">
        <f t="shared" si="32"/>
        <v>0</v>
      </c>
      <c r="E40" s="11">
        <v>0</v>
      </c>
      <c r="F40" s="11">
        <v>0</v>
      </c>
      <c r="G40" s="11">
        <v>0</v>
      </c>
      <c r="H40" s="11">
        <v>0</v>
      </c>
      <c r="I40" s="11">
        <v>0</v>
      </c>
      <c r="J40" s="28" t="s">
        <v>30</v>
      </c>
      <c r="K40" s="28" t="s">
        <v>30</v>
      </c>
      <c r="L40" s="28" t="s">
        <v>30</v>
      </c>
      <c r="M40" s="28" t="s">
        <v>30</v>
      </c>
    </row>
    <row r="41" spans="1:13" ht="15.75">
      <c r="A41" s="78"/>
      <c r="B41" s="81"/>
      <c r="C41" s="8">
        <v>2018</v>
      </c>
      <c r="D41" s="11">
        <f t="shared" si="32"/>
        <v>0</v>
      </c>
      <c r="E41" s="11">
        <v>0</v>
      </c>
      <c r="F41" s="11">
        <v>0</v>
      </c>
      <c r="G41" s="11">
        <v>0</v>
      </c>
      <c r="H41" s="11">
        <v>0</v>
      </c>
      <c r="I41" s="11">
        <v>0</v>
      </c>
      <c r="J41" s="28" t="s">
        <v>30</v>
      </c>
      <c r="K41" s="28" t="s">
        <v>30</v>
      </c>
      <c r="L41" s="28" t="s">
        <v>30</v>
      </c>
      <c r="M41" s="28" t="s">
        <v>30</v>
      </c>
    </row>
    <row r="42" spans="1:13" ht="15.75">
      <c r="A42" s="79"/>
      <c r="B42" s="82"/>
      <c r="C42" s="8">
        <v>2019</v>
      </c>
      <c r="D42" s="11">
        <f t="shared" si="32"/>
        <v>0</v>
      </c>
      <c r="E42" s="11">
        <v>0</v>
      </c>
      <c r="F42" s="11">
        <v>0</v>
      </c>
      <c r="G42" s="11">
        <v>0</v>
      </c>
      <c r="H42" s="11">
        <v>0</v>
      </c>
      <c r="I42" s="11">
        <v>0</v>
      </c>
      <c r="J42" s="28" t="s">
        <v>30</v>
      </c>
      <c r="K42" s="28" t="s">
        <v>30</v>
      </c>
      <c r="L42" s="28" t="s">
        <v>30</v>
      </c>
      <c r="M42" s="28" t="s">
        <v>30</v>
      </c>
    </row>
    <row r="43" spans="1:13" ht="15.75" customHeight="1">
      <c r="A43" s="77" t="s">
        <v>24</v>
      </c>
      <c r="B43" s="80" t="s">
        <v>28</v>
      </c>
      <c r="C43" s="8" t="s">
        <v>0</v>
      </c>
      <c r="D43" s="11">
        <f>SUM(D44:D49)</f>
        <v>6621.3999999999987</v>
      </c>
      <c r="E43" s="11">
        <f t="shared" ref="E43:G43" si="33">SUM(E44:E49)</f>
        <v>0</v>
      </c>
      <c r="F43" s="11">
        <f t="shared" si="33"/>
        <v>0</v>
      </c>
      <c r="G43" s="11">
        <f t="shared" si="33"/>
        <v>0</v>
      </c>
      <c r="H43" s="11">
        <f>SUM(H44:H49)</f>
        <v>6621.3999999999987</v>
      </c>
      <c r="I43" s="11">
        <f t="shared" ref="I43" si="34">SUM(I44:I49)</f>
        <v>0</v>
      </c>
      <c r="J43" s="28" t="s">
        <v>30</v>
      </c>
      <c r="K43" s="28" t="s">
        <v>30</v>
      </c>
      <c r="L43" s="28" t="s">
        <v>30</v>
      </c>
      <c r="M43" s="28" t="s">
        <v>30</v>
      </c>
    </row>
    <row r="44" spans="1:13" ht="15.75">
      <c r="A44" s="78"/>
      <c r="B44" s="81"/>
      <c r="C44" s="8">
        <v>2014</v>
      </c>
      <c r="D44" s="11">
        <f>SUM(E44:I44)</f>
        <v>183</v>
      </c>
      <c r="E44" s="11">
        <v>0</v>
      </c>
      <c r="F44" s="11">
        <v>0</v>
      </c>
      <c r="G44" s="11">
        <v>0</v>
      </c>
      <c r="H44" s="11">
        <v>183</v>
      </c>
      <c r="I44" s="11">
        <v>0</v>
      </c>
      <c r="J44" s="28" t="s">
        <v>30</v>
      </c>
      <c r="K44" s="28" t="s">
        <v>30</v>
      </c>
      <c r="L44" s="28" t="s">
        <v>30</v>
      </c>
      <c r="M44" s="28" t="s">
        <v>30</v>
      </c>
    </row>
    <row r="45" spans="1:13" ht="15.75">
      <c r="A45" s="78"/>
      <c r="B45" s="81"/>
      <c r="C45" s="8">
        <v>2015</v>
      </c>
      <c r="D45" s="11">
        <f t="shared" ref="D45:D49" si="35">SUM(E45:I45)</f>
        <v>2595.6</v>
      </c>
      <c r="E45" s="11">
        <v>0</v>
      </c>
      <c r="F45" s="11">
        <v>0</v>
      </c>
      <c r="G45" s="11">
        <v>0</v>
      </c>
      <c r="H45" s="11">
        <v>2595.6</v>
      </c>
      <c r="I45" s="11">
        <v>0</v>
      </c>
      <c r="J45" s="28" t="s">
        <v>30</v>
      </c>
      <c r="K45" s="28" t="s">
        <v>30</v>
      </c>
      <c r="L45" s="28" t="s">
        <v>30</v>
      </c>
      <c r="M45" s="28" t="s">
        <v>30</v>
      </c>
    </row>
    <row r="46" spans="1:13" ht="15.75">
      <c r="A46" s="78"/>
      <c r="B46" s="81"/>
      <c r="C46" s="8">
        <v>2016</v>
      </c>
      <c r="D46" s="11">
        <f t="shared" si="35"/>
        <v>2575.6999999999998</v>
      </c>
      <c r="E46" s="11">
        <v>0</v>
      </c>
      <c r="F46" s="11">
        <v>0</v>
      </c>
      <c r="G46" s="11">
        <v>0</v>
      </c>
      <c r="H46" s="11">
        <v>2575.6999999999998</v>
      </c>
      <c r="I46" s="11">
        <v>0</v>
      </c>
      <c r="J46" s="28" t="s">
        <v>30</v>
      </c>
      <c r="K46" s="28" t="s">
        <v>30</v>
      </c>
      <c r="L46" s="28" t="s">
        <v>30</v>
      </c>
      <c r="M46" s="28" t="s">
        <v>30</v>
      </c>
    </row>
    <row r="47" spans="1:13" ht="15.75">
      <c r="A47" s="78"/>
      <c r="B47" s="81"/>
      <c r="C47" s="8">
        <v>2017</v>
      </c>
      <c r="D47" s="11">
        <f t="shared" si="35"/>
        <v>165</v>
      </c>
      <c r="E47" s="11">
        <v>0</v>
      </c>
      <c r="F47" s="11">
        <v>0</v>
      </c>
      <c r="G47" s="11">
        <v>0</v>
      </c>
      <c r="H47" s="11">
        <v>165</v>
      </c>
      <c r="I47" s="11">
        <v>0</v>
      </c>
      <c r="J47" s="28" t="s">
        <v>30</v>
      </c>
      <c r="K47" s="28" t="s">
        <v>30</v>
      </c>
      <c r="L47" s="28" t="s">
        <v>30</v>
      </c>
      <c r="M47" s="28" t="s">
        <v>30</v>
      </c>
    </row>
    <row r="48" spans="1:13" ht="15.75">
      <c r="A48" s="78"/>
      <c r="B48" s="81"/>
      <c r="C48" s="8">
        <v>2018</v>
      </c>
      <c r="D48" s="11">
        <f t="shared" si="35"/>
        <v>348.4</v>
      </c>
      <c r="E48" s="11">
        <v>0</v>
      </c>
      <c r="F48" s="11">
        <v>0</v>
      </c>
      <c r="G48" s="11">
        <v>0</v>
      </c>
      <c r="H48" s="11">
        <v>348.4</v>
      </c>
      <c r="I48" s="11">
        <v>0</v>
      </c>
      <c r="J48" s="28" t="s">
        <v>30</v>
      </c>
      <c r="K48" s="28" t="s">
        <v>30</v>
      </c>
      <c r="L48" s="28" t="s">
        <v>30</v>
      </c>
      <c r="M48" s="28" t="s">
        <v>30</v>
      </c>
    </row>
    <row r="49" spans="1:13" ht="15.75">
      <c r="A49" s="79"/>
      <c r="B49" s="82"/>
      <c r="C49" s="8">
        <v>2019</v>
      </c>
      <c r="D49" s="11">
        <f t="shared" si="35"/>
        <v>753.7</v>
      </c>
      <c r="E49" s="11">
        <v>0</v>
      </c>
      <c r="F49" s="11">
        <v>0</v>
      </c>
      <c r="G49" s="11">
        <v>0</v>
      </c>
      <c r="H49" s="11">
        <v>753.7</v>
      </c>
      <c r="I49" s="11">
        <v>0</v>
      </c>
      <c r="J49" s="28" t="s">
        <v>30</v>
      </c>
      <c r="K49" s="28" t="s">
        <v>30</v>
      </c>
      <c r="L49" s="28" t="s">
        <v>30</v>
      </c>
      <c r="M49" s="28" t="s">
        <v>30</v>
      </c>
    </row>
    <row r="50" spans="1:13" ht="15.75" customHeight="1">
      <c r="A50" s="77" t="s">
        <v>25</v>
      </c>
      <c r="B50" s="80" t="s">
        <v>29</v>
      </c>
      <c r="C50" s="8" t="s">
        <v>0</v>
      </c>
      <c r="D50" s="11">
        <f>SUM(D51:D56)</f>
        <v>7044</v>
      </c>
      <c r="E50" s="11">
        <f t="shared" ref="E50:G50" si="36">SUM(E51:E56)</f>
        <v>0</v>
      </c>
      <c r="F50" s="11">
        <f t="shared" si="36"/>
        <v>0</v>
      </c>
      <c r="G50" s="11">
        <f t="shared" si="36"/>
        <v>0</v>
      </c>
      <c r="H50" s="11">
        <f>SUM(H51:H56)</f>
        <v>7044</v>
      </c>
      <c r="I50" s="11">
        <f t="shared" ref="I50" si="37">SUM(I51:I56)</f>
        <v>0</v>
      </c>
      <c r="J50" s="28" t="s">
        <v>30</v>
      </c>
      <c r="K50" s="28" t="s">
        <v>30</v>
      </c>
      <c r="L50" s="28" t="s">
        <v>30</v>
      </c>
      <c r="M50" s="28" t="s">
        <v>30</v>
      </c>
    </row>
    <row r="51" spans="1:13" ht="15.75">
      <c r="A51" s="78"/>
      <c r="B51" s="81"/>
      <c r="C51" s="8">
        <v>2014</v>
      </c>
      <c r="D51" s="11">
        <f>SUM(E51:I51)</f>
        <v>7044</v>
      </c>
      <c r="E51" s="11">
        <v>0</v>
      </c>
      <c r="F51" s="11">
        <v>0</v>
      </c>
      <c r="G51" s="11">
        <v>0</v>
      </c>
      <c r="H51" s="11">
        <v>7044</v>
      </c>
      <c r="I51" s="11">
        <v>0</v>
      </c>
      <c r="J51" s="28" t="s">
        <v>30</v>
      </c>
      <c r="K51" s="28" t="s">
        <v>30</v>
      </c>
      <c r="L51" s="28" t="s">
        <v>30</v>
      </c>
      <c r="M51" s="28" t="s">
        <v>30</v>
      </c>
    </row>
    <row r="52" spans="1:13" ht="15.75">
      <c r="A52" s="78"/>
      <c r="B52" s="81"/>
      <c r="C52" s="8">
        <v>2015</v>
      </c>
      <c r="D52" s="11">
        <f t="shared" ref="D52:D56" si="38">SUM(E52:I52)</f>
        <v>0</v>
      </c>
      <c r="E52" s="11">
        <v>0</v>
      </c>
      <c r="F52" s="11">
        <v>0</v>
      </c>
      <c r="G52" s="11">
        <v>0</v>
      </c>
      <c r="H52" s="11">
        <v>0</v>
      </c>
      <c r="I52" s="11">
        <v>0</v>
      </c>
      <c r="J52" s="28" t="s">
        <v>30</v>
      </c>
      <c r="K52" s="28" t="s">
        <v>30</v>
      </c>
      <c r="L52" s="28" t="s">
        <v>30</v>
      </c>
      <c r="M52" s="28" t="s">
        <v>30</v>
      </c>
    </row>
    <row r="53" spans="1:13" ht="15.75">
      <c r="A53" s="78"/>
      <c r="B53" s="81"/>
      <c r="C53" s="8">
        <v>2016</v>
      </c>
      <c r="D53" s="11">
        <f t="shared" si="38"/>
        <v>0</v>
      </c>
      <c r="E53" s="11">
        <v>0</v>
      </c>
      <c r="F53" s="11">
        <v>0</v>
      </c>
      <c r="G53" s="11">
        <v>0</v>
      </c>
      <c r="H53" s="11">
        <v>0</v>
      </c>
      <c r="I53" s="11">
        <v>0</v>
      </c>
      <c r="J53" s="28" t="s">
        <v>30</v>
      </c>
      <c r="K53" s="28" t="s">
        <v>30</v>
      </c>
      <c r="L53" s="28" t="s">
        <v>30</v>
      </c>
      <c r="M53" s="28" t="s">
        <v>30</v>
      </c>
    </row>
    <row r="54" spans="1:13" ht="15.75">
      <c r="A54" s="78"/>
      <c r="B54" s="81"/>
      <c r="C54" s="8">
        <v>2017</v>
      </c>
      <c r="D54" s="11">
        <f t="shared" si="38"/>
        <v>0</v>
      </c>
      <c r="E54" s="11">
        <v>0</v>
      </c>
      <c r="F54" s="11">
        <v>0</v>
      </c>
      <c r="G54" s="11">
        <v>0</v>
      </c>
      <c r="H54" s="11">
        <v>0</v>
      </c>
      <c r="I54" s="11">
        <v>0</v>
      </c>
      <c r="J54" s="28" t="s">
        <v>30</v>
      </c>
      <c r="K54" s="28" t="s">
        <v>30</v>
      </c>
      <c r="L54" s="28" t="s">
        <v>30</v>
      </c>
      <c r="M54" s="28" t="s">
        <v>30</v>
      </c>
    </row>
    <row r="55" spans="1:13" ht="15.75">
      <c r="A55" s="78"/>
      <c r="B55" s="81"/>
      <c r="C55" s="8">
        <v>2018</v>
      </c>
      <c r="D55" s="11">
        <f t="shared" si="38"/>
        <v>0</v>
      </c>
      <c r="E55" s="11">
        <v>0</v>
      </c>
      <c r="F55" s="11">
        <v>0</v>
      </c>
      <c r="G55" s="11">
        <v>0</v>
      </c>
      <c r="H55" s="11">
        <v>0</v>
      </c>
      <c r="I55" s="11">
        <v>0</v>
      </c>
      <c r="J55" s="28" t="s">
        <v>30</v>
      </c>
      <c r="K55" s="28" t="s">
        <v>30</v>
      </c>
      <c r="L55" s="28" t="s">
        <v>30</v>
      </c>
      <c r="M55" s="28" t="s">
        <v>30</v>
      </c>
    </row>
    <row r="56" spans="1:13" ht="15.75">
      <c r="A56" s="79"/>
      <c r="B56" s="82"/>
      <c r="C56" s="8">
        <v>2019</v>
      </c>
      <c r="D56" s="11">
        <f t="shared" si="38"/>
        <v>0</v>
      </c>
      <c r="E56" s="11">
        <v>0</v>
      </c>
      <c r="F56" s="11">
        <v>0</v>
      </c>
      <c r="G56" s="11">
        <v>0</v>
      </c>
      <c r="H56" s="11">
        <v>0</v>
      </c>
      <c r="I56" s="11">
        <v>0</v>
      </c>
      <c r="J56" s="28" t="s">
        <v>30</v>
      </c>
      <c r="K56" s="28" t="s">
        <v>30</v>
      </c>
      <c r="L56" s="28" t="s">
        <v>30</v>
      </c>
      <c r="M56" s="28" t="s">
        <v>30</v>
      </c>
    </row>
    <row r="57" spans="1:13" ht="15.75">
      <c r="A57" s="69" t="s">
        <v>16</v>
      </c>
      <c r="B57" s="71" t="s">
        <v>26</v>
      </c>
      <c r="C57" s="7" t="s">
        <v>0</v>
      </c>
      <c r="D57" s="10">
        <f>SUM(D58:D63)</f>
        <v>64654</v>
      </c>
      <c r="E57" s="10">
        <f t="shared" ref="E57:G57" si="39">SUM(E58:E63)</f>
        <v>64654</v>
      </c>
      <c r="F57" s="10">
        <f t="shared" si="39"/>
        <v>0</v>
      </c>
      <c r="G57" s="10">
        <f t="shared" si="39"/>
        <v>0</v>
      </c>
      <c r="H57" s="10">
        <f>SUM(H58:H63)</f>
        <v>0</v>
      </c>
      <c r="I57" s="10">
        <f>SUM(I58:I63)</f>
        <v>0</v>
      </c>
      <c r="J57" s="68" t="s">
        <v>53</v>
      </c>
      <c r="K57" s="24" t="s">
        <v>30</v>
      </c>
      <c r="L57" s="24" t="s">
        <v>30</v>
      </c>
      <c r="M57" s="25" t="s">
        <v>30</v>
      </c>
    </row>
    <row r="58" spans="1:13" ht="15.75">
      <c r="A58" s="70"/>
      <c r="B58" s="71"/>
      <c r="C58" s="7">
        <v>2014</v>
      </c>
      <c r="D58" s="10">
        <f>SUM(E58:I58)</f>
        <v>64654</v>
      </c>
      <c r="E58" s="10">
        <f t="shared" ref="E58:G58" si="40">E65</f>
        <v>64654</v>
      </c>
      <c r="F58" s="10">
        <f t="shared" si="40"/>
        <v>0</v>
      </c>
      <c r="G58" s="10">
        <f t="shared" si="40"/>
        <v>0</v>
      </c>
      <c r="H58" s="10">
        <f>H65</f>
        <v>0</v>
      </c>
      <c r="I58" s="10">
        <f>I65</f>
        <v>0</v>
      </c>
      <c r="J58" s="68"/>
      <c r="K58" s="26">
        <v>100</v>
      </c>
      <c r="L58" s="26">
        <v>100</v>
      </c>
      <c r="M58" s="27">
        <f>L58/K58*100</f>
        <v>100</v>
      </c>
    </row>
    <row r="59" spans="1:13" ht="15.75">
      <c r="A59" s="70"/>
      <c r="B59" s="71"/>
      <c r="C59" s="7">
        <v>2015</v>
      </c>
      <c r="D59" s="10">
        <f t="shared" ref="D59:D63" si="41">SUM(E59:I59)</f>
        <v>0</v>
      </c>
      <c r="E59" s="10">
        <f t="shared" ref="E59:H63" si="42">E66</f>
        <v>0</v>
      </c>
      <c r="F59" s="10">
        <f t="shared" si="42"/>
        <v>0</v>
      </c>
      <c r="G59" s="10">
        <f t="shared" si="42"/>
        <v>0</v>
      </c>
      <c r="H59" s="10">
        <f t="shared" si="42"/>
        <v>0</v>
      </c>
      <c r="I59" s="10">
        <f t="shared" ref="I59" si="43">I66</f>
        <v>0</v>
      </c>
      <c r="J59" s="68"/>
      <c r="K59" s="26">
        <v>100</v>
      </c>
      <c r="L59" s="26">
        <v>100</v>
      </c>
      <c r="M59" s="27">
        <f t="shared" ref="M59:M63" si="44">L59/K59*100</f>
        <v>100</v>
      </c>
    </row>
    <row r="60" spans="1:13" ht="15.75">
      <c r="A60" s="70"/>
      <c r="B60" s="71"/>
      <c r="C60" s="7">
        <v>2016</v>
      </c>
      <c r="D60" s="10">
        <f t="shared" si="41"/>
        <v>0</v>
      </c>
      <c r="E60" s="10">
        <f t="shared" ref="E60:G60" si="45">E67</f>
        <v>0</v>
      </c>
      <c r="F60" s="10">
        <f t="shared" si="45"/>
        <v>0</v>
      </c>
      <c r="G60" s="10">
        <f t="shared" si="45"/>
        <v>0</v>
      </c>
      <c r="H60" s="10">
        <f t="shared" si="42"/>
        <v>0</v>
      </c>
      <c r="I60" s="10">
        <f t="shared" ref="I60" si="46">I67</f>
        <v>0</v>
      </c>
      <c r="J60" s="68"/>
      <c r="K60" s="26">
        <v>100</v>
      </c>
      <c r="L60" s="26">
        <v>100</v>
      </c>
      <c r="M60" s="27">
        <f t="shared" si="44"/>
        <v>100</v>
      </c>
    </row>
    <row r="61" spans="1:13" ht="15.75">
      <c r="A61" s="70"/>
      <c r="B61" s="71"/>
      <c r="C61" s="7">
        <v>2017</v>
      </c>
      <c r="D61" s="10">
        <f t="shared" si="41"/>
        <v>0</v>
      </c>
      <c r="E61" s="10">
        <f t="shared" ref="E61:G61" si="47">E68</f>
        <v>0</v>
      </c>
      <c r="F61" s="10">
        <f t="shared" si="47"/>
        <v>0</v>
      </c>
      <c r="G61" s="10">
        <f t="shared" si="47"/>
        <v>0</v>
      </c>
      <c r="H61" s="10">
        <f t="shared" si="42"/>
        <v>0</v>
      </c>
      <c r="I61" s="10">
        <f t="shared" ref="I61" si="48">I68</f>
        <v>0</v>
      </c>
      <c r="J61" s="68"/>
      <c r="K61" s="26">
        <v>100</v>
      </c>
      <c r="L61" s="26">
        <v>100</v>
      </c>
      <c r="M61" s="27">
        <f t="shared" si="44"/>
        <v>100</v>
      </c>
    </row>
    <row r="62" spans="1:13" ht="15.75">
      <c r="A62" s="70"/>
      <c r="B62" s="71"/>
      <c r="C62" s="7">
        <v>2018</v>
      </c>
      <c r="D62" s="10">
        <f t="shared" si="41"/>
        <v>0</v>
      </c>
      <c r="E62" s="10">
        <f t="shared" ref="E62:G62" si="49">E69</f>
        <v>0</v>
      </c>
      <c r="F62" s="10">
        <f t="shared" si="49"/>
        <v>0</v>
      </c>
      <c r="G62" s="10">
        <f t="shared" si="49"/>
        <v>0</v>
      </c>
      <c r="H62" s="10">
        <f t="shared" si="42"/>
        <v>0</v>
      </c>
      <c r="I62" s="10">
        <f t="shared" ref="I62" si="50">I69</f>
        <v>0</v>
      </c>
      <c r="J62" s="68"/>
      <c r="K62" s="26">
        <v>100</v>
      </c>
      <c r="L62" s="26">
        <v>100</v>
      </c>
      <c r="M62" s="27">
        <f t="shared" si="44"/>
        <v>100</v>
      </c>
    </row>
    <row r="63" spans="1:13" ht="15.75">
      <c r="A63" s="70"/>
      <c r="B63" s="71"/>
      <c r="C63" s="7">
        <v>2019</v>
      </c>
      <c r="D63" s="10">
        <f t="shared" si="41"/>
        <v>0</v>
      </c>
      <c r="E63" s="10">
        <f t="shared" ref="E63:G63" si="51">E70</f>
        <v>0</v>
      </c>
      <c r="F63" s="10">
        <f t="shared" si="51"/>
        <v>0</v>
      </c>
      <c r="G63" s="10">
        <f t="shared" si="51"/>
        <v>0</v>
      </c>
      <c r="H63" s="10">
        <f t="shared" si="42"/>
        <v>0</v>
      </c>
      <c r="I63" s="10">
        <f t="shared" ref="I63" si="52">I70</f>
        <v>0</v>
      </c>
      <c r="J63" s="68"/>
      <c r="K63" s="26">
        <v>100</v>
      </c>
      <c r="L63" s="26">
        <v>100</v>
      </c>
      <c r="M63" s="27">
        <f t="shared" si="44"/>
        <v>100</v>
      </c>
    </row>
    <row r="64" spans="1:13" ht="15.75">
      <c r="A64" s="73" t="s">
        <v>17</v>
      </c>
      <c r="B64" s="75" t="s">
        <v>27</v>
      </c>
      <c r="C64" s="8" t="s">
        <v>0</v>
      </c>
      <c r="D64" s="11">
        <f>SUM(D65:D70)</f>
        <v>64654</v>
      </c>
      <c r="E64" s="11">
        <f t="shared" ref="E64:I64" si="53">SUM(E65:E70)</f>
        <v>64654</v>
      </c>
      <c r="F64" s="11">
        <f t="shared" si="53"/>
        <v>0</v>
      </c>
      <c r="G64" s="11">
        <f t="shared" si="53"/>
        <v>0</v>
      </c>
      <c r="H64" s="11">
        <f t="shared" si="53"/>
        <v>0</v>
      </c>
      <c r="I64" s="11">
        <f t="shared" si="53"/>
        <v>0</v>
      </c>
      <c r="J64" s="28" t="s">
        <v>30</v>
      </c>
      <c r="K64" s="28" t="s">
        <v>30</v>
      </c>
      <c r="L64" s="28" t="s">
        <v>30</v>
      </c>
      <c r="M64" s="28" t="s">
        <v>30</v>
      </c>
    </row>
    <row r="65" spans="1:13" ht="15.75">
      <c r="A65" s="74"/>
      <c r="B65" s="75"/>
      <c r="C65" s="8">
        <v>2014</v>
      </c>
      <c r="D65" s="11">
        <f>SUM(E65:I65)</f>
        <v>64654</v>
      </c>
      <c r="E65" s="11">
        <v>64654</v>
      </c>
      <c r="F65" s="11">
        <v>0</v>
      </c>
      <c r="G65" s="11">
        <v>0</v>
      </c>
      <c r="H65" s="11">
        <v>0</v>
      </c>
      <c r="I65" s="11">
        <v>0</v>
      </c>
      <c r="J65" s="28" t="s">
        <v>30</v>
      </c>
      <c r="K65" s="28" t="s">
        <v>30</v>
      </c>
      <c r="L65" s="28" t="s">
        <v>30</v>
      </c>
      <c r="M65" s="28" t="s">
        <v>30</v>
      </c>
    </row>
    <row r="66" spans="1:13" ht="15.75">
      <c r="A66" s="74"/>
      <c r="B66" s="75"/>
      <c r="C66" s="8">
        <v>2015</v>
      </c>
      <c r="D66" s="11">
        <f t="shared" ref="D66:D70" si="54">SUM(E66:I66)</f>
        <v>0</v>
      </c>
      <c r="E66" s="11">
        <v>0</v>
      </c>
      <c r="F66" s="11">
        <v>0</v>
      </c>
      <c r="G66" s="11">
        <v>0</v>
      </c>
      <c r="H66" s="11">
        <v>0</v>
      </c>
      <c r="I66" s="11">
        <v>0</v>
      </c>
      <c r="J66" s="28" t="s">
        <v>30</v>
      </c>
      <c r="K66" s="28" t="s">
        <v>30</v>
      </c>
      <c r="L66" s="28" t="s">
        <v>30</v>
      </c>
      <c r="M66" s="28" t="s">
        <v>30</v>
      </c>
    </row>
    <row r="67" spans="1:13" ht="15.75">
      <c r="A67" s="74"/>
      <c r="B67" s="75"/>
      <c r="C67" s="8">
        <v>2016</v>
      </c>
      <c r="D67" s="11">
        <f t="shared" si="54"/>
        <v>0</v>
      </c>
      <c r="E67" s="11">
        <v>0</v>
      </c>
      <c r="F67" s="11">
        <v>0</v>
      </c>
      <c r="G67" s="11">
        <v>0</v>
      </c>
      <c r="H67" s="11">
        <v>0</v>
      </c>
      <c r="I67" s="11">
        <v>0</v>
      </c>
      <c r="J67" s="28" t="s">
        <v>30</v>
      </c>
      <c r="K67" s="28" t="s">
        <v>30</v>
      </c>
      <c r="L67" s="28" t="s">
        <v>30</v>
      </c>
      <c r="M67" s="28" t="s">
        <v>30</v>
      </c>
    </row>
    <row r="68" spans="1:13" ht="15.75">
      <c r="A68" s="74"/>
      <c r="B68" s="75"/>
      <c r="C68" s="8">
        <v>2017</v>
      </c>
      <c r="D68" s="11">
        <f t="shared" si="54"/>
        <v>0</v>
      </c>
      <c r="E68" s="11">
        <v>0</v>
      </c>
      <c r="F68" s="11">
        <v>0</v>
      </c>
      <c r="G68" s="11">
        <v>0</v>
      </c>
      <c r="H68" s="11">
        <v>0</v>
      </c>
      <c r="I68" s="11">
        <v>0</v>
      </c>
      <c r="J68" s="28" t="s">
        <v>30</v>
      </c>
      <c r="K68" s="28" t="s">
        <v>30</v>
      </c>
      <c r="L68" s="28" t="s">
        <v>30</v>
      </c>
      <c r="M68" s="28" t="s">
        <v>30</v>
      </c>
    </row>
    <row r="69" spans="1:13" ht="15.75">
      <c r="A69" s="74"/>
      <c r="B69" s="75"/>
      <c r="C69" s="8">
        <v>2018</v>
      </c>
      <c r="D69" s="11">
        <f t="shared" si="54"/>
        <v>0</v>
      </c>
      <c r="E69" s="11">
        <v>0</v>
      </c>
      <c r="F69" s="11">
        <v>0</v>
      </c>
      <c r="G69" s="11">
        <v>0</v>
      </c>
      <c r="H69" s="11">
        <v>0</v>
      </c>
      <c r="I69" s="11">
        <v>0</v>
      </c>
      <c r="J69" s="28" t="s">
        <v>30</v>
      </c>
      <c r="K69" s="28" t="s">
        <v>30</v>
      </c>
      <c r="L69" s="28" t="s">
        <v>30</v>
      </c>
      <c r="M69" s="28" t="s">
        <v>30</v>
      </c>
    </row>
    <row r="70" spans="1:13" ht="15.75">
      <c r="A70" s="74"/>
      <c r="B70" s="75"/>
      <c r="C70" s="8">
        <v>2019</v>
      </c>
      <c r="D70" s="11">
        <f t="shared" si="54"/>
        <v>0</v>
      </c>
      <c r="E70" s="11">
        <v>0</v>
      </c>
      <c r="F70" s="11">
        <v>0</v>
      </c>
      <c r="G70" s="11">
        <v>0</v>
      </c>
      <c r="H70" s="11">
        <v>0</v>
      </c>
      <c r="I70" s="11">
        <v>0</v>
      </c>
      <c r="J70" s="28" t="s">
        <v>30</v>
      </c>
      <c r="K70" s="28" t="s">
        <v>30</v>
      </c>
      <c r="L70" s="28" t="s">
        <v>30</v>
      </c>
      <c r="M70" s="28" t="s">
        <v>30</v>
      </c>
    </row>
  </sheetData>
  <mergeCells count="29">
    <mergeCell ref="A36:A42"/>
    <mergeCell ref="B36:B42"/>
    <mergeCell ref="A57:A63"/>
    <mergeCell ref="B57:B63"/>
    <mergeCell ref="A64:A70"/>
    <mergeCell ref="B64:B70"/>
    <mergeCell ref="A43:A49"/>
    <mergeCell ref="B43:B49"/>
    <mergeCell ref="A50:A56"/>
    <mergeCell ref="B50:B56"/>
    <mergeCell ref="A22:A28"/>
    <mergeCell ref="B22:B28"/>
    <mergeCell ref="A8:A14"/>
    <mergeCell ref="B8:B14"/>
    <mergeCell ref="A29:A35"/>
    <mergeCell ref="B29:B35"/>
    <mergeCell ref="J29:J35"/>
    <mergeCell ref="J57:J63"/>
    <mergeCell ref="L8:L14"/>
    <mergeCell ref="M8:M14"/>
    <mergeCell ref="J8:J14"/>
    <mergeCell ref="K8:K14"/>
    <mergeCell ref="A1:L1"/>
    <mergeCell ref="A2:M2"/>
    <mergeCell ref="A3:M3"/>
    <mergeCell ref="A4:M4"/>
    <mergeCell ref="J15:J21"/>
    <mergeCell ref="A15:A21"/>
    <mergeCell ref="B15:B21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2:Q13"/>
  <sheetViews>
    <sheetView workbookViewId="0">
      <selection activeCell="A14" sqref="A14:XFD93"/>
    </sheetView>
  </sheetViews>
  <sheetFormatPr defaultRowHeight="15"/>
  <cols>
    <col min="1" max="1" width="6.140625" customWidth="1"/>
    <col min="2" max="2" width="49.42578125" customWidth="1"/>
    <col min="17" max="17" width="18" customWidth="1"/>
  </cols>
  <sheetData>
    <row r="2" spans="1:17" ht="18.75">
      <c r="A2" s="15" t="s">
        <v>35</v>
      </c>
    </row>
    <row r="3" spans="1:17" ht="15.75" thickBot="1"/>
    <row r="4" spans="1:17" ht="31.5" customHeight="1" thickBot="1">
      <c r="A4" s="88" t="s">
        <v>36</v>
      </c>
      <c r="B4" s="88" t="s">
        <v>37</v>
      </c>
      <c r="C4" s="88" t="s">
        <v>38</v>
      </c>
      <c r="D4" s="83" t="s">
        <v>39</v>
      </c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91"/>
      <c r="Q4" s="92" t="s">
        <v>40</v>
      </c>
    </row>
    <row r="5" spans="1:17" ht="16.5" thickBot="1">
      <c r="A5" s="89"/>
      <c r="B5" s="89"/>
      <c r="C5" s="89"/>
      <c r="D5" s="83">
        <v>2014</v>
      </c>
      <c r="E5" s="84"/>
      <c r="F5" s="83">
        <v>2015</v>
      </c>
      <c r="G5" s="84"/>
      <c r="H5" s="83">
        <v>2016</v>
      </c>
      <c r="I5" s="84"/>
      <c r="J5" s="83">
        <v>2017</v>
      </c>
      <c r="K5" s="84"/>
      <c r="L5" s="83">
        <v>2018</v>
      </c>
      <c r="M5" s="84"/>
      <c r="N5" s="83">
        <v>2019</v>
      </c>
      <c r="O5" s="84"/>
      <c r="P5" s="16"/>
      <c r="Q5" s="93"/>
    </row>
    <row r="6" spans="1:17" ht="16.5" thickBot="1">
      <c r="A6" s="90"/>
      <c r="B6" s="90"/>
      <c r="C6" s="90"/>
      <c r="D6" s="17" t="s">
        <v>41</v>
      </c>
      <c r="E6" s="17" t="s">
        <v>42</v>
      </c>
      <c r="F6" s="17" t="s">
        <v>41</v>
      </c>
      <c r="G6" s="17" t="s">
        <v>42</v>
      </c>
      <c r="H6" s="17" t="s">
        <v>41</v>
      </c>
      <c r="I6" s="17" t="s">
        <v>42</v>
      </c>
      <c r="J6" s="17" t="s">
        <v>41</v>
      </c>
      <c r="K6" s="17" t="s">
        <v>42</v>
      </c>
      <c r="L6" s="17" t="s">
        <v>41</v>
      </c>
      <c r="M6" s="17" t="s">
        <v>42</v>
      </c>
      <c r="N6" s="17" t="s">
        <v>41</v>
      </c>
      <c r="O6" s="17" t="s">
        <v>42</v>
      </c>
      <c r="P6" s="17">
        <v>2020</v>
      </c>
      <c r="Q6" s="94"/>
    </row>
    <row r="7" spans="1:17" ht="16.5" thickBot="1">
      <c r="A7" s="18">
        <v>1</v>
      </c>
      <c r="B7" s="17">
        <v>2</v>
      </c>
      <c r="C7" s="17">
        <v>3</v>
      </c>
      <c r="D7" s="19">
        <v>4</v>
      </c>
      <c r="E7" s="19"/>
      <c r="F7" s="17">
        <v>5</v>
      </c>
      <c r="G7" s="17"/>
      <c r="H7" s="17">
        <v>6</v>
      </c>
      <c r="I7" s="17"/>
      <c r="J7" s="17">
        <v>7</v>
      </c>
      <c r="K7" s="17"/>
      <c r="L7" s="17">
        <v>8</v>
      </c>
      <c r="M7" s="17"/>
      <c r="N7" s="17">
        <v>9</v>
      </c>
      <c r="O7" s="17"/>
      <c r="P7" s="17">
        <v>10</v>
      </c>
      <c r="Q7" s="17">
        <v>11</v>
      </c>
    </row>
    <row r="8" spans="1:17" ht="16.5" thickBot="1">
      <c r="A8" s="85" t="s">
        <v>45</v>
      </c>
      <c r="B8" s="86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  <c r="Q8" s="87"/>
    </row>
    <row r="9" spans="1:17" ht="79.5" thickBot="1">
      <c r="A9" s="20">
        <v>14</v>
      </c>
      <c r="B9" s="21" t="s">
        <v>46</v>
      </c>
      <c r="C9" s="22" t="s">
        <v>43</v>
      </c>
      <c r="D9" s="22">
        <v>100</v>
      </c>
      <c r="E9" s="22"/>
      <c r="F9" s="22">
        <v>100</v>
      </c>
      <c r="G9" s="22"/>
      <c r="H9" s="22">
        <v>100</v>
      </c>
      <c r="I9" s="22"/>
      <c r="J9" s="22">
        <v>100</v>
      </c>
      <c r="K9" s="22"/>
      <c r="L9" s="22">
        <v>100</v>
      </c>
      <c r="M9" s="22"/>
      <c r="N9" s="22">
        <v>100</v>
      </c>
      <c r="O9" s="22"/>
      <c r="P9" s="22">
        <v>100</v>
      </c>
      <c r="Q9" s="23" t="s">
        <v>44</v>
      </c>
    </row>
    <row r="10" spans="1:17" ht="79.5" thickBot="1">
      <c r="A10" s="20">
        <v>15</v>
      </c>
      <c r="B10" s="21" t="s">
        <v>47</v>
      </c>
      <c r="C10" s="22" t="s">
        <v>43</v>
      </c>
      <c r="D10" s="22">
        <v>100</v>
      </c>
      <c r="E10" s="22"/>
      <c r="F10" s="22">
        <v>100</v>
      </c>
      <c r="G10" s="22"/>
      <c r="H10" s="22">
        <v>100</v>
      </c>
      <c r="I10" s="22"/>
      <c r="J10" s="22">
        <v>100</v>
      </c>
      <c r="K10" s="22"/>
      <c r="L10" s="22">
        <v>100</v>
      </c>
      <c r="M10" s="22"/>
      <c r="N10" s="22">
        <v>100</v>
      </c>
      <c r="O10" s="22"/>
      <c r="P10" s="22">
        <v>100</v>
      </c>
      <c r="Q10" s="23" t="s">
        <v>44</v>
      </c>
    </row>
    <row r="11" spans="1:17" ht="79.5" thickBot="1">
      <c r="A11" s="20">
        <v>16</v>
      </c>
      <c r="B11" s="21" t="s">
        <v>48</v>
      </c>
      <c r="C11" s="22" t="s">
        <v>43</v>
      </c>
      <c r="D11" s="22">
        <v>100</v>
      </c>
      <c r="E11" s="22"/>
      <c r="F11" s="22">
        <v>100</v>
      </c>
      <c r="G11" s="22"/>
      <c r="H11" s="22">
        <v>100</v>
      </c>
      <c r="I11" s="22"/>
      <c r="J11" s="22">
        <v>100</v>
      </c>
      <c r="K11" s="22"/>
      <c r="L11" s="22">
        <v>100</v>
      </c>
      <c r="M11" s="22"/>
      <c r="N11" s="22">
        <v>100</v>
      </c>
      <c r="O11" s="22"/>
      <c r="P11" s="22">
        <v>100</v>
      </c>
      <c r="Q11" s="23" t="s">
        <v>44</v>
      </c>
    </row>
    <row r="12" spans="1:17" ht="79.5" thickBot="1">
      <c r="A12" s="20">
        <v>17</v>
      </c>
      <c r="B12" s="21" t="s">
        <v>49</v>
      </c>
      <c r="C12" s="22" t="s">
        <v>43</v>
      </c>
      <c r="D12" s="22">
        <v>100</v>
      </c>
      <c r="E12" s="22"/>
      <c r="F12" s="22">
        <v>100</v>
      </c>
      <c r="G12" s="22"/>
      <c r="H12" s="22">
        <v>100</v>
      </c>
      <c r="I12" s="22"/>
      <c r="J12" s="22">
        <v>100</v>
      </c>
      <c r="K12" s="22"/>
      <c r="L12" s="22">
        <v>100</v>
      </c>
      <c r="M12" s="22"/>
      <c r="N12" s="22">
        <v>100</v>
      </c>
      <c r="O12" s="22"/>
      <c r="P12" s="22">
        <v>100</v>
      </c>
      <c r="Q12" s="23" t="s">
        <v>44</v>
      </c>
    </row>
    <row r="13" spans="1:17" ht="79.5" thickBot="1">
      <c r="A13" s="20">
        <v>18</v>
      </c>
      <c r="B13" s="21" t="s">
        <v>50</v>
      </c>
      <c r="C13" s="22" t="s">
        <v>43</v>
      </c>
      <c r="D13" s="22" t="s">
        <v>51</v>
      </c>
      <c r="E13" s="22"/>
      <c r="F13" s="22">
        <v>100</v>
      </c>
      <c r="G13" s="22"/>
      <c r="H13" s="22">
        <v>100</v>
      </c>
      <c r="I13" s="22"/>
      <c r="J13" s="22">
        <v>100</v>
      </c>
      <c r="K13" s="22"/>
      <c r="L13" s="22">
        <v>100</v>
      </c>
      <c r="M13" s="22"/>
      <c r="N13" s="22">
        <v>100</v>
      </c>
      <c r="O13" s="22"/>
      <c r="P13" s="22">
        <v>100</v>
      </c>
      <c r="Q13" s="23" t="s">
        <v>44</v>
      </c>
    </row>
  </sheetData>
  <mergeCells count="12">
    <mergeCell ref="L5:M5"/>
    <mergeCell ref="N5:O5"/>
    <mergeCell ref="A8:Q8"/>
    <mergeCell ref="A4:A6"/>
    <mergeCell ref="B4:B6"/>
    <mergeCell ref="C4:C6"/>
    <mergeCell ref="D4:P4"/>
    <mergeCell ref="Q4:Q6"/>
    <mergeCell ref="D5:E5"/>
    <mergeCell ref="F5:G5"/>
    <mergeCell ref="H5:I5"/>
    <mergeCell ref="J5:K5"/>
  </mergeCells>
  <pageMargins left="0.70866141732283472" right="0.70866141732283472" top="0.74803149606299213" bottom="0.74803149606299213" header="0.31496062992125984" footer="0.31496062992125984"/>
  <pageSetup paperSize="9" scale="94" orientation="landscape" verticalDpi="0" r:id="rId1"/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2020 (2)</vt:lpstr>
      <vt:lpstr>2020</vt:lpstr>
      <vt:lpstr>2021</vt:lpstr>
      <vt:lpstr>Лист2</vt:lpstr>
      <vt:lpstr>Лист1</vt:lpstr>
      <vt:lpstr>'2020'!Заголовки_для_печати</vt:lpstr>
      <vt:lpstr>'2021'!Заголовки_для_печати</vt:lpstr>
      <vt:lpstr>Лист1!Заголовки_для_печати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Liski-322-2</dc:creator>
  <cp:lastModifiedBy>Liski-322-3</cp:lastModifiedBy>
  <cp:lastPrinted>2020-02-26T13:13:23Z</cp:lastPrinted>
  <dcterms:created xsi:type="dcterms:W3CDTF">2020-02-19T10:16:37Z</dcterms:created>
  <dcterms:modified xsi:type="dcterms:W3CDTF">2022-01-28T08:36:15Z</dcterms:modified>
</cp:coreProperties>
</file>