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1"/>
  </bookViews>
  <sheets>
    <sheet name="2020 (2)" sheetId="9" r:id="rId1"/>
    <sheet name="2020" sheetId="8" r:id="rId2"/>
    <sheet name="Лист2" sheetId="2" r:id="rId3"/>
    <sheet name="Лист1" sheetId="7" r:id="rId4"/>
  </sheets>
  <definedNames>
    <definedName name="_xlnm._FilterDatabase" localSheetId="1" hidden="1">'2020'!$A$7:$M$7</definedName>
    <definedName name="_xlnm._FilterDatabase" localSheetId="0" hidden="1">'2020 (2)'!$A$7:$I$11</definedName>
    <definedName name="_xlnm.Print_Titles" localSheetId="1">'2020'!$6:$7</definedName>
    <definedName name="_xlnm.Print_Titles" localSheetId="3">Лист1!$A:$B,Лист1!$4:$7</definedName>
  </definedNames>
  <calcPr calcId="124519"/>
</workbook>
</file>

<file path=xl/calcChain.xml><?xml version="1.0" encoding="utf-8"?>
<calcChain xmlns="http://schemas.openxmlformats.org/spreadsheetml/2006/main">
  <c r="E8" i="8"/>
  <c r="F8"/>
  <c r="G8"/>
  <c r="H8"/>
  <c r="I8"/>
  <c r="D8"/>
  <c r="E11"/>
  <c r="F11"/>
  <c r="G11"/>
  <c r="H11"/>
  <c r="I11"/>
  <c r="D11"/>
  <c r="D12"/>
  <c r="E9"/>
  <c r="F9"/>
  <c r="G9"/>
  <c r="H9"/>
  <c r="I9"/>
  <c r="D9"/>
  <c r="D10"/>
  <c r="E11" i="9"/>
  <c r="M49" i="2"/>
  <c r="M48"/>
  <c r="M35"/>
  <c r="M34"/>
  <c r="M21"/>
  <c r="M20"/>
  <c r="I45" l="1"/>
  <c r="I46"/>
  <c r="I47"/>
  <c r="I48"/>
  <c r="I49"/>
  <c r="I31"/>
  <c r="I32"/>
  <c r="I33"/>
  <c r="I34"/>
  <c r="I35"/>
  <c r="I51"/>
  <c r="I44" s="1"/>
  <c r="I17"/>
  <c r="I18"/>
  <c r="I19"/>
  <c r="I12" s="1"/>
  <c r="I20"/>
  <c r="I21"/>
  <c r="I11" l="1"/>
  <c r="I43"/>
  <c r="I37" s="1"/>
  <c r="I30" s="1"/>
  <c r="I29" s="1"/>
  <c r="I23" s="1"/>
  <c r="I16" s="1"/>
  <c r="I9" s="1"/>
  <c r="I13"/>
  <c r="I14"/>
  <c r="I10"/>
  <c r="I15" l="1"/>
  <c r="I8"/>
  <c r="E16" l="1"/>
  <c r="F16"/>
  <c r="G16"/>
  <c r="E17"/>
  <c r="F17"/>
  <c r="G17"/>
  <c r="E18"/>
  <c r="F18"/>
  <c r="G18"/>
  <c r="E19"/>
  <c r="F19"/>
  <c r="G19"/>
  <c r="E20"/>
  <c r="F20"/>
  <c r="G20"/>
  <c r="E21"/>
  <c r="F21"/>
  <c r="G21"/>
  <c r="H17"/>
  <c r="H18"/>
  <c r="H19"/>
  <c r="H20"/>
  <c r="H21"/>
  <c r="H16"/>
  <c r="E30"/>
  <c r="F30"/>
  <c r="G30"/>
  <c r="E31"/>
  <c r="F31"/>
  <c r="G31"/>
  <c r="E32"/>
  <c r="F32"/>
  <c r="G32"/>
  <c r="E33"/>
  <c r="F33"/>
  <c r="G33"/>
  <c r="E34"/>
  <c r="F34"/>
  <c r="G34"/>
  <c r="E35"/>
  <c r="F35"/>
  <c r="G35"/>
  <c r="H30"/>
  <c r="H31"/>
  <c r="H32"/>
  <c r="H33"/>
  <c r="H34"/>
  <c r="H35"/>
  <c r="H36"/>
  <c r="E44"/>
  <c r="F44"/>
  <c r="G44"/>
  <c r="E45"/>
  <c r="F45"/>
  <c r="G45"/>
  <c r="E46"/>
  <c r="F46"/>
  <c r="G46"/>
  <c r="E47"/>
  <c r="F47"/>
  <c r="G47"/>
  <c r="E48"/>
  <c r="F48"/>
  <c r="G48"/>
  <c r="E49"/>
  <c r="F49"/>
  <c r="G49"/>
  <c r="H45"/>
  <c r="H46"/>
  <c r="H47"/>
  <c r="H48"/>
  <c r="H49"/>
  <c r="H44"/>
  <c r="D56"/>
  <c r="D55"/>
  <c r="D54"/>
  <c r="D53"/>
  <c r="D52"/>
  <c r="D51"/>
  <c r="H50"/>
  <c r="G50"/>
  <c r="F50"/>
  <c r="E50"/>
  <c r="D42"/>
  <c r="D41"/>
  <c r="D40"/>
  <c r="D39"/>
  <c r="D38"/>
  <c r="D37"/>
  <c r="G36"/>
  <c r="F36"/>
  <c r="E36"/>
  <c r="E22"/>
  <c r="F22"/>
  <c r="G22"/>
  <c r="H22"/>
  <c r="D28"/>
  <c r="D27"/>
  <c r="D26"/>
  <c r="D25"/>
  <c r="D24"/>
  <c r="D23"/>
  <c r="H14" l="1"/>
  <c r="E14"/>
  <c r="G14"/>
  <c r="F14"/>
  <c r="F10"/>
  <c r="H13"/>
  <c r="D21"/>
  <c r="D20"/>
  <c r="D17"/>
  <c r="G11"/>
  <c r="D44"/>
  <c r="D19"/>
  <c r="D18"/>
  <c r="D16"/>
  <c r="H10"/>
  <c r="G13"/>
  <c r="F12"/>
  <c r="H11"/>
  <c r="F13"/>
  <c r="E12"/>
  <c r="G10"/>
  <c r="E11"/>
  <c r="G12"/>
  <c r="F11"/>
  <c r="D47"/>
  <c r="H43"/>
  <c r="H12"/>
  <c r="D48"/>
  <c r="G43"/>
  <c r="F43"/>
  <c r="D49"/>
  <c r="D50"/>
  <c r="D34"/>
  <c r="D36"/>
  <c r="D31"/>
  <c r="D46"/>
  <c r="D45"/>
  <c r="E13"/>
  <c r="D30"/>
  <c r="E43"/>
  <c r="D32"/>
  <c r="D22"/>
  <c r="D14" l="1"/>
  <c r="D13"/>
  <c r="D12"/>
  <c r="D35"/>
  <c r="E10"/>
  <c r="D10" s="1"/>
  <c r="D33"/>
  <c r="H29"/>
  <c r="H15"/>
  <c r="H9"/>
  <c r="H8" s="1"/>
  <c r="D43"/>
  <c r="E9"/>
  <c r="E29"/>
  <c r="F29"/>
  <c r="F9"/>
  <c r="G29"/>
  <c r="G9"/>
  <c r="E15"/>
  <c r="D11"/>
  <c r="D29" l="1"/>
  <c r="G8"/>
  <c r="G15"/>
  <c r="F8"/>
  <c r="F15"/>
  <c r="D9"/>
  <c r="D15" l="1"/>
  <c r="D8"/>
  <c r="E8"/>
</calcChain>
</file>

<file path=xl/sharedStrings.xml><?xml version="1.0" encoding="utf-8"?>
<sst xmlns="http://schemas.openxmlformats.org/spreadsheetml/2006/main" count="289" uniqueCount="70">
  <si>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</si>
  <si>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</si>
  <si>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</si>
  <si>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</si>
  <si>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</si>
  <si>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</si>
  <si>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</si>
  <si>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</si>
  <si>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</si>
  <si>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</si>
  <si>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</si>
  <si>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</si>
  <si>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</si>
  <si>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Формирование современной городской среды на терриории городского поселения город Лиски</t>
  </si>
  <si>
    <t>Подпрограмма №1 "Благоустройство дворовых территорий многоквартирных домов в городском поселении город Лиски"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</si>
  <si>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Благоустройство дворовых территорий многоквартирных домов в городском поселении город Лиски</t>
    </r>
  </si>
  <si>
    <t>Подпрограмма №2 "Благоустройство общественных территорий в городском поселении город Лиски"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</si>
  <si>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Благоустройство общественных территорий в городском поселении город Лиски</t>
    </r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</si>
  <si>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Обустройство городского парка культуры и отдыха в г. Лиски</t>
    </r>
  </si>
  <si>
    <t>4.1.</t>
  </si>
  <si>
    <t>4.1.1.</t>
  </si>
  <si>
    <t>4.2.</t>
  </si>
  <si>
    <t>4.2.1.</t>
  </si>
  <si>
    <t>4.3.</t>
  </si>
  <si>
    <t>4.3.1.</t>
  </si>
  <si>
    <t>Подпрограмма №3 "Обустройство городского парка культуры и отдыха в г. Лиски"</t>
  </si>
  <si>
    <t>х</t>
  </si>
  <si>
    <t xml:space="preserve">Доля благоустроенных дворовых территорий многоквартирных домов в городском поселении город Лиски от общего количества дворовых территорий многоквартирных домов в городском поселении город Лиски, %       </t>
  </si>
  <si>
    <t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Лиски, %</t>
  </si>
  <si>
    <t>Количество благоустроенных общественных территорий в городском поселении город Лиски, ед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</si>
  <si>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</si>
  <si>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</si>
  <si>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</si>
  <si>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</si>
  <si>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</si>
  <si>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</si>
  <si>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</si>
  <si>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</si>
  <si>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</si>
  <si>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</si>
  <si>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</si>
  <si>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</si>
  <si>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%</t>
  </si>
  <si>
    <t>Администрация городского поселения город Лиски</t>
  </si>
  <si>
    <t xml:space="preserve">Муниципальная программа «Формирование современной городской среды городского поселения город Лиски» </t>
  </si>
  <si>
    <t>Доля благоустроенных дворовых территорий многоквартирных домов в городском поселении город Лиски от общего количества дворовых территорий многоквартирных домов в городском поселении город Лиски</t>
  </si>
  <si>
    <t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</t>
  </si>
  <si>
    <t>Доля населения, проживающего в жилом фонде с благоустроенными дворовыми территориями многоквартирных домов в городском поселении город Лиски от общей численности населения муниципального образования</t>
  </si>
  <si>
    <t>Количество благоустроенных дворовых территорий многоквартирных домов в городском поселении город Лиски</t>
  </si>
  <si>
    <t>Ед.</t>
  </si>
  <si>
    <t>Доля проектов благоустройства общественных территорий, реализованных с трудовым участием граждан, заинтересованных организаций</t>
  </si>
  <si>
    <t>Количество благоустроенных общественных территорий в городском поселении город Лиски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</si>
  <si>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2020 год</t>
  </si>
  <si>
    <t>Наименование инвестиционного проекта, программного мероприятия</t>
  </si>
  <si>
    <t>Срок реализации инвестиционного проекта,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</si>
  <si>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</si>
  <si>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Достигнутые значения целевых показателей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</si>
  <si>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</si>
  <si>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</si>
  <si>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Факт 2020 год</t>
  </si>
  <si>
    <t>x</t>
  </si>
  <si>
    <t>1.10.  Формирование современной городской среды городского поселения город Лиски</t>
  </si>
  <si>
    <t>Благоустройство дворовых территорий городского поселения город Лиски</t>
  </si>
  <si>
    <t>Муниципальная программа "Формирование современной городской среды городского поселения город Лиски"</t>
  </si>
  <si>
    <t>Доля благоустроенных дворовых территорий многоквартирных домов в городском поселении город Лиски от общего количества дворовых территорий многоквартирных домов в городском поселении город Лиски -58%</t>
  </si>
  <si>
    <t>Формирование благоприятной среды жизнедеятельности путем устойчивого развития территории городского поселения город Лиски</t>
  </si>
  <si>
    <t>Благоустройство общественных территорий городского поселения город Лиски</t>
  </si>
  <si>
    <t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 -94%</t>
  </si>
  <si>
    <t>Всего по отрасли формирование современной городской среды городского поселения город Лиски:</t>
  </si>
  <si>
    <t>за  2021 г.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</si>
</sst>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3" fillId="0" borderId="0"/>
  </cellStyleXfs>
  <cellXfs count="93">
    <xf numFmtId="0" fontId="0" fillId="0" borderId="0" xfId="0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0" xfId="0" applyFont="1"/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vertical="top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left"/>
    </xf>
    <xf numFmtId="0" fontId="1" fillId="5" borderId="11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15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top" wrapText="1"/>
    </xf>
    <xf numFmtId="0" fontId="1" fillId="5" borderId="15" xfId="0" applyFont="1" applyFill="1" applyBorder="1" applyAlignment="1">
      <alignment horizontal="right" wrapText="1"/>
    </xf>
    <xf numFmtId="0" fontId="12" fillId="0" borderId="4" xfId="0" applyFont="1" applyBorder="1" applyAlignment="1">
      <alignment horizontal="justify" wrapText="1"/>
    </xf>
    <xf numFmtId="0" fontId="0" fillId="0" borderId="4" xfId="0" applyBorder="1" applyAlignment="1">
      <alignment wrapText="1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vertical="top" wrapText="1"/>
    </xf>
    <xf numFmtId="0" fontId="0" fillId="5" borderId="4" xfId="0" applyFill="1" applyBorder="1" applyAlignment="1">
      <alignment wrapText="1"/>
    </xf>
    <xf numFmtId="0" fontId="2" fillId="5" borderId="4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right"/>
    </xf>
    <xf numFmtId="0" fontId="7" fillId="4" borderId="1" xfId="0" applyFont="1" applyFill="1" applyBorder="1"/>
    <xf numFmtId="2" fontId="3" fillId="4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3" fillId="0" borderId="0" xfId="2"/>
    <xf numFmtId="0" fontId="13" fillId="0" borderId="0" xfId="2" applyFill="1"/>
    <xf numFmtId="0" fontId="15" fillId="0" borderId="21" xfId="2" applyFont="1" applyBorder="1" applyAlignment="1">
      <alignment horizontal="center" vertical="center" wrapText="1"/>
    </xf>
    <xf numFmtId="0" fontId="14" fillId="6" borderId="19" xfId="2" applyFont="1" applyFill="1" applyBorder="1" applyAlignment="1">
      <alignment horizontal="center" vertical="top" wrapText="1"/>
    </xf>
    <xf numFmtId="0" fontId="4" fillId="0" borderId="19" xfId="2" applyFont="1" applyFill="1" applyBorder="1" applyAlignment="1">
      <alignment horizontal="center" vertical="top" wrapText="1"/>
    </xf>
    <xf numFmtId="0" fontId="16" fillId="0" borderId="19" xfId="2" applyFont="1" applyBorder="1" applyAlignment="1">
      <alignment vertical="top" wrapText="1"/>
    </xf>
    <xf numFmtId="0" fontId="16" fillId="0" borderId="19" xfId="2" applyFont="1" applyBorder="1" applyAlignment="1">
      <alignment horizontal="center" vertical="top" wrapText="1"/>
    </xf>
    <xf numFmtId="0" fontId="4" fillId="7" borderId="19" xfId="2" applyFont="1" applyFill="1" applyBorder="1" applyAlignment="1">
      <alignment horizontal="center" vertical="top" wrapText="1"/>
    </xf>
    <xf numFmtId="0" fontId="5" fillId="0" borderId="24" xfId="2" applyFont="1" applyFill="1" applyBorder="1" applyAlignment="1">
      <alignment horizontal="left" vertical="top" wrapText="1"/>
    </xf>
    <xf numFmtId="0" fontId="3" fillId="6" borderId="19" xfId="2" applyFont="1" applyFill="1" applyBorder="1" applyAlignment="1">
      <alignment vertical="top" wrapText="1"/>
    </xf>
    <xf numFmtId="4" fontId="3" fillId="0" borderId="19" xfId="2" applyNumberFormat="1" applyFont="1" applyFill="1" applyBorder="1" applyAlignment="1">
      <alignment horizontal="center" vertical="top"/>
    </xf>
    <xf numFmtId="0" fontId="17" fillId="7" borderId="19" xfId="2" applyFont="1" applyFill="1" applyBorder="1" applyAlignment="1">
      <alignment horizontal="center" vertical="top" wrapText="1"/>
    </xf>
    <xf numFmtId="4" fontId="5" fillId="7" borderId="19" xfId="2" applyNumberFormat="1" applyFont="1" applyFill="1" applyBorder="1" applyAlignment="1">
      <alignment horizontal="center" vertical="top"/>
    </xf>
    <xf numFmtId="4" fontId="13" fillId="0" borderId="0" xfId="2" applyNumberFormat="1"/>
    <xf numFmtId="0" fontId="5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center" wrapText="1"/>
    </xf>
    <xf numFmtId="16" fontId="5" fillId="3" borderId="2" xfId="0" applyNumberFormat="1" applyFont="1" applyFill="1" applyBorder="1" applyAlignment="1">
      <alignment vertical="top" wrapText="1"/>
    </xf>
    <xf numFmtId="0" fontId="5" fillId="4" borderId="2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8" fillId="4" borderId="3" xfId="0" applyFont="1" applyFill="1" applyBorder="1" applyAlignment="1">
      <alignment vertical="top" wrapText="1"/>
    </xf>
    <xf numFmtId="0" fontId="5" fillId="8" borderId="24" xfId="2" applyFont="1" applyFill="1" applyBorder="1" applyAlignment="1">
      <alignment horizontal="center"/>
    </xf>
    <xf numFmtId="0" fontId="13" fillId="8" borderId="25" xfId="2" applyFill="1" applyBorder="1" applyAlignment="1">
      <alignment horizontal="center"/>
    </xf>
    <xf numFmtId="0" fontId="5" fillId="7" borderId="24" xfId="2" applyFont="1" applyFill="1" applyBorder="1" applyAlignment="1">
      <alignment horizontal="left" vertical="top" wrapText="1"/>
    </xf>
    <xf numFmtId="0" fontId="5" fillId="7" borderId="26" xfId="2" applyFont="1" applyFill="1" applyBorder="1" applyAlignment="1">
      <alignment horizontal="left" vertical="top" wrapText="1"/>
    </xf>
    <xf numFmtId="0" fontId="14" fillId="0" borderId="18" xfId="2" applyFont="1" applyBorder="1" applyAlignment="1">
      <alignment horizontal="center"/>
    </xf>
    <xf numFmtId="0" fontId="15" fillId="0" borderId="19" xfId="2" applyFont="1" applyBorder="1" applyAlignment="1">
      <alignment horizontal="center" vertical="center" wrapText="1"/>
    </xf>
    <xf numFmtId="0" fontId="15" fillId="0" borderId="20" xfId="2" applyFont="1" applyBorder="1" applyAlignment="1">
      <alignment horizontal="center" vertical="center" wrapText="1"/>
    </xf>
    <xf numFmtId="0" fontId="15" fillId="0" borderId="22" xfId="2" applyFont="1" applyBorder="1" applyAlignment="1">
      <alignment horizontal="center" vertical="center" wrapText="1"/>
    </xf>
    <xf numFmtId="0" fontId="15" fillId="0" borderId="20" xfId="2" applyFont="1" applyBorder="1" applyAlignment="1">
      <alignment horizontal="center" vertical="center" textRotation="90" wrapText="1"/>
    </xf>
    <xf numFmtId="0" fontId="15" fillId="0" borderId="22" xfId="2" applyFont="1" applyBorder="1" applyAlignment="1">
      <alignment horizontal="center" vertical="center" textRotation="90" wrapText="1"/>
    </xf>
    <xf numFmtId="0" fontId="3" fillId="0" borderId="20" xfId="2" applyFont="1" applyBorder="1" applyAlignment="1">
      <alignment horizontal="center" vertical="center" textRotation="90" wrapText="1"/>
    </xf>
    <xf numFmtId="0" fontId="3" fillId="0" borderId="22" xfId="2" applyFont="1" applyBorder="1" applyAlignment="1">
      <alignment horizontal="center" vertical="center" textRotation="90" wrapText="1"/>
    </xf>
    <xf numFmtId="0" fontId="3" fillId="0" borderId="23" xfId="2" applyFont="1" applyBorder="1" applyAlignment="1">
      <alignment horizontal="center" vertical="center" textRotation="90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16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5" borderId="16" xfId="0" applyFont="1" applyFill="1" applyBorder="1" applyAlignment="1">
      <alignment horizontal="center" wrapText="1"/>
    </xf>
    <xf numFmtId="0" fontId="11" fillId="5" borderId="17" xfId="0" applyFont="1" applyFill="1" applyBorder="1" applyAlignment="1">
      <alignment horizontal="center" wrapText="1"/>
    </xf>
    <xf numFmtId="0" fontId="11" fillId="5" borderId="11" xfId="0" applyFont="1" applyFill="1" applyBorder="1" applyAlignment="1">
      <alignment horizontal="center" wrapText="1"/>
    </xf>
    <xf numFmtId="0" fontId="1" fillId="5" borderId="9" xfId="0" applyFont="1" applyFill="1" applyBorder="1" applyAlignment="1">
      <alignment horizontal="center" wrapText="1"/>
    </xf>
    <xf numFmtId="0" fontId="1" fillId="5" borderId="12" xfId="0" applyFont="1" applyFill="1" applyBorder="1" applyAlignment="1">
      <alignment horizontal="center" wrapText="1"/>
    </xf>
    <xf numFmtId="0" fontId="1" fillId="5" borderId="14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1" fillId="5" borderId="7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22"/>
  <sheetViews>
    <sheetView zoomScaleSheetLayoutView="100" workbookViewId="0">
      <selection activeCell="F12" sqref="F12"/>
    </sheetView>
  </sheetViews>
  <sheetFormatPr defaultRowHeight="15"/>
  <cols>
    <col min="1" max="1" width="4.28515625" style="36" customWidth="1"/>
    <col min="2" max="2" width="28.28515625" style="36" customWidth="1"/>
    <col min="3" max="3" width="10.28515625" style="36" customWidth="1"/>
    <col min="4" max="4" width="53.85546875" style="36" customWidth="1"/>
    <col min="5" max="5" width="17.5703125" style="36" customWidth="1"/>
    <col min="6" max="6" width="24.42578125" style="36" customWidth="1"/>
    <col min="7" max="7" width="23.42578125" style="36" customWidth="1"/>
    <col min="8" max="8" width="8" style="36" customWidth="1"/>
    <col min="9" max="9" width="23.42578125" style="36" customWidth="1"/>
    <col min="10" max="10" width="9.140625" style="36"/>
    <col min="11" max="11" width="9.140625" style="37"/>
    <col min="12" max="16384" width="9.140625" style="36"/>
  </cols>
  <sheetData>
    <row r="3" spans="1:9">
      <c r="A3" s="61" t="s">
        <v>52</v>
      </c>
      <c r="B3" s="61"/>
      <c r="C3" s="61"/>
      <c r="D3" s="61"/>
      <c r="E3" s="61"/>
      <c r="F3" s="61"/>
      <c r="G3" s="61"/>
      <c r="H3" s="61"/>
      <c r="I3" s="61"/>
    </row>
    <row r="4" spans="1:9" ht="24.75" customHeight="1">
      <c r="A4" s="62" t="s">
        <v>35</v>
      </c>
      <c r="B4" s="62" t="s">
        <v>53</v>
      </c>
      <c r="C4" s="63" t="s">
        <v>54</v>
      </c>
      <c r="D4" s="62" t="s">
        <v>55</v>
      </c>
      <c r="E4" s="38"/>
      <c r="F4" s="65" t="s">
        <v>56</v>
      </c>
      <c r="G4" s="65" t="s">
        <v>57</v>
      </c>
      <c r="H4" s="67" t="s">
        <v>12</v>
      </c>
      <c r="I4" s="65" t="s">
        <v>58</v>
      </c>
    </row>
    <row r="5" spans="1:9" ht="30" customHeight="1">
      <c r="A5" s="62"/>
      <c r="B5" s="62"/>
      <c r="C5" s="64"/>
      <c r="D5" s="62"/>
      <c r="E5" s="62" t="s">
        <v>59</v>
      </c>
      <c r="F5" s="66"/>
      <c r="G5" s="66"/>
      <c r="H5" s="68"/>
      <c r="I5" s="66"/>
    </row>
    <row r="6" spans="1:9" ht="38.25" customHeight="1">
      <c r="A6" s="62"/>
      <c r="B6" s="62"/>
      <c r="C6" s="64"/>
      <c r="D6" s="62"/>
      <c r="E6" s="62"/>
      <c r="F6" s="66"/>
      <c r="G6" s="66"/>
      <c r="H6" s="69"/>
      <c r="I6" s="66"/>
    </row>
    <row r="7" spans="1:9">
      <c r="A7" s="39">
        <v>1</v>
      </c>
      <c r="B7" s="39">
        <v>2</v>
      </c>
      <c r="C7" s="39">
        <v>3</v>
      </c>
      <c r="D7" s="39">
        <v>4</v>
      </c>
      <c r="E7" s="39"/>
      <c r="F7" s="39">
        <v>7</v>
      </c>
      <c r="G7" s="39">
        <v>8</v>
      </c>
      <c r="H7" s="39"/>
      <c r="I7" s="39">
        <v>9</v>
      </c>
    </row>
    <row r="8" spans="1:9" ht="15" customHeight="1">
      <c r="A8" s="57" t="s">
        <v>61</v>
      </c>
      <c r="B8" s="58"/>
      <c r="C8" s="58"/>
      <c r="D8" s="58"/>
      <c r="E8" s="58"/>
      <c r="F8" s="58"/>
      <c r="G8" s="58"/>
      <c r="H8" s="58"/>
      <c r="I8" s="58"/>
    </row>
    <row r="9" spans="1:9" s="37" customFormat="1" ht="95.25" customHeight="1">
      <c r="A9" s="44"/>
      <c r="B9" s="45" t="s">
        <v>62</v>
      </c>
      <c r="C9" s="40">
        <v>2020</v>
      </c>
      <c r="D9" s="45" t="s">
        <v>63</v>
      </c>
      <c r="E9" s="46">
        <v>18140.099999999999</v>
      </c>
      <c r="F9" s="41" t="s">
        <v>64</v>
      </c>
      <c r="G9" s="41" t="s">
        <v>64</v>
      </c>
      <c r="H9" s="42">
        <v>100</v>
      </c>
      <c r="I9" s="41" t="s">
        <v>65</v>
      </c>
    </row>
    <row r="10" spans="1:9" s="37" customFormat="1" ht="84.75" customHeight="1">
      <c r="A10" s="44"/>
      <c r="B10" s="45" t="s">
        <v>66</v>
      </c>
      <c r="C10" s="40">
        <v>2020</v>
      </c>
      <c r="D10" s="45" t="s">
        <v>63</v>
      </c>
      <c r="E10" s="46">
        <v>23140.400000000001</v>
      </c>
      <c r="F10" s="41" t="s">
        <v>67</v>
      </c>
      <c r="G10" s="41" t="s">
        <v>67</v>
      </c>
      <c r="H10" s="42">
        <v>100</v>
      </c>
      <c r="I10" s="41" t="s">
        <v>65</v>
      </c>
    </row>
    <row r="11" spans="1:9" ht="42" customHeight="1">
      <c r="A11" s="59" t="s">
        <v>68</v>
      </c>
      <c r="B11" s="60"/>
      <c r="C11" s="43">
        <v>2020</v>
      </c>
      <c r="D11" s="47" t="s">
        <v>60</v>
      </c>
      <c r="E11" s="48">
        <f>SUM(E8:E10)</f>
        <v>41280.5</v>
      </c>
      <c r="F11" s="47" t="s">
        <v>60</v>
      </c>
      <c r="G11" s="47" t="s">
        <v>60</v>
      </c>
      <c r="H11" s="47"/>
      <c r="I11" s="47" t="s">
        <v>60</v>
      </c>
    </row>
    <row r="15" spans="1:9">
      <c r="E15" s="49"/>
    </row>
    <row r="18" spans="5:5">
      <c r="E18" s="49"/>
    </row>
    <row r="22" spans="5:5">
      <c r="E22" s="49"/>
    </row>
  </sheetData>
  <mergeCells count="12">
    <mergeCell ref="A8:I8"/>
    <mergeCell ref="A11:B11"/>
    <mergeCell ref="A3:I3"/>
    <mergeCell ref="A4:A6"/>
    <mergeCell ref="B4:B6"/>
    <mergeCell ref="C4:C6"/>
    <mergeCell ref="D4:D6"/>
    <mergeCell ref="F4:F6"/>
    <mergeCell ref="G4:G6"/>
    <mergeCell ref="H4:H6"/>
    <mergeCell ref="I4:I6"/>
    <mergeCell ref="E5:E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2"/>
  <sheetViews>
    <sheetView tabSelected="1" workbookViewId="0">
      <pane ySplit="6" topLeftCell="A7" activePane="bottomLeft" state="frozen"/>
      <selection pane="bottomLeft" activeCell="G9" sqref="G9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1.42578125" customWidth="1"/>
    <col min="5" max="5" width="10.5703125" customWidth="1"/>
    <col min="6" max="6" width="10.28515625" customWidth="1"/>
    <col min="7" max="7" width="9.28515625" customWidth="1"/>
    <col min="8" max="8" width="11.285156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70" t="s">
        <v>30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15"/>
      <c r="N1" s="15"/>
      <c r="O1" s="15"/>
      <c r="P1" s="15"/>
      <c r="Q1" s="15"/>
      <c r="R1" s="15"/>
      <c r="S1" s="15"/>
    </row>
    <row r="2" spans="1:19" ht="18.75">
      <c r="A2" s="70" t="s">
        <v>31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15"/>
      <c r="O2" s="15"/>
      <c r="P2" s="15"/>
      <c r="Q2" s="15"/>
      <c r="R2" s="15"/>
      <c r="S2" s="15"/>
    </row>
    <row r="3" spans="1:19" ht="18.75">
      <c r="A3" s="71" t="s">
        <v>33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16"/>
      <c r="O3" s="16"/>
      <c r="P3" s="16"/>
      <c r="Q3" s="16"/>
      <c r="R3" s="16"/>
      <c r="S3" s="16"/>
    </row>
    <row r="4" spans="1:19" ht="18.75">
      <c r="A4" s="70" t="s">
        <v>69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15"/>
      <c r="O4" s="15"/>
      <c r="P4" s="15"/>
      <c r="Q4" s="15"/>
      <c r="R4" s="15"/>
      <c r="S4" s="15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</row>
    <row r="8" spans="1:19" ht="40.5" customHeight="1">
      <c r="A8" s="50">
        <v>4</v>
      </c>
      <c r="B8" s="50" t="s">
        <v>13</v>
      </c>
      <c r="C8" s="6">
        <v>2021</v>
      </c>
      <c r="D8" s="10">
        <f>D9+D11</f>
        <v>110188.6</v>
      </c>
      <c r="E8" s="10">
        <f t="shared" ref="E8:I8" si="0">E9+E11</f>
        <v>87637.8</v>
      </c>
      <c r="F8" s="10">
        <f t="shared" si="0"/>
        <v>19430.5</v>
      </c>
      <c r="G8" s="10">
        <f t="shared" si="0"/>
        <v>0</v>
      </c>
      <c r="H8" s="10">
        <f t="shared" si="0"/>
        <v>3120.3000000000029</v>
      </c>
      <c r="I8" s="10">
        <f t="shared" si="0"/>
        <v>0</v>
      </c>
      <c r="J8" s="51" t="s">
        <v>26</v>
      </c>
      <c r="K8" s="51" t="s">
        <v>26</v>
      </c>
      <c r="L8" s="51" t="s">
        <v>26</v>
      </c>
      <c r="M8" s="51" t="s">
        <v>26</v>
      </c>
    </row>
    <row r="9" spans="1:19" ht="140.25">
      <c r="A9" s="52" t="s">
        <v>19</v>
      </c>
      <c r="B9" s="53" t="s">
        <v>14</v>
      </c>
      <c r="C9" s="7">
        <v>2021</v>
      </c>
      <c r="D9" s="11">
        <f>SUM(D10)</f>
        <v>53.5</v>
      </c>
      <c r="E9" s="11">
        <f t="shared" ref="E9:I9" si="1">SUM(E10)</f>
        <v>0</v>
      </c>
      <c r="F9" s="11">
        <f t="shared" si="1"/>
        <v>0</v>
      </c>
      <c r="G9" s="11">
        <f t="shared" si="1"/>
        <v>0</v>
      </c>
      <c r="H9" s="11">
        <f t="shared" si="1"/>
        <v>53.5</v>
      </c>
      <c r="I9" s="11">
        <f t="shared" si="1"/>
        <v>0</v>
      </c>
      <c r="J9" s="31" t="s">
        <v>27</v>
      </c>
      <c r="K9" s="31">
        <v>65</v>
      </c>
      <c r="L9" s="31">
        <v>65</v>
      </c>
      <c r="M9" s="31">
        <v>100</v>
      </c>
    </row>
    <row r="10" spans="1:19" ht="51">
      <c r="A10" s="54" t="s">
        <v>20</v>
      </c>
      <c r="B10" s="55" t="s">
        <v>15</v>
      </c>
      <c r="C10" s="8">
        <v>2021</v>
      </c>
      <c r="D10" s="12">
        <f>SUM(E10:I10)</f>
        <v>53.5</v>
      </c>
      <c r="E10" s="12">
        <v>0</v>
      </c>
      <c r="F10" s="12">
        <v>0</v>
      </c>
      <c r="G10" s="12">
        <v>0</v>
      </c>
      <c r="H10" s="12">
        <v>53.5</v>
      </c>
      <c r="I10" s="12">
        <v>0</v>
      </c>
      <c r="J10" s="35" t="s">
        <v>26</v>
      </c>
      <c r="K10" s="35" t="s">
        <v>26</v>
      </c>
      <c r="L10" s="35" t="s">
        <v>26</v>
      </c>
      <c r="M10" s="14" t="s">
        <v>26</v>
      </c>
    </row>
    <row r="11" spans="1:19" ht="78.75">
      <c r="A11" s="52" t="s">
        <v>21</v>
      </c>
      <c r="B11" s="53" t="s">
        <v>16</v>
      </c>
      <c r="C11" s="7">
        <v>2021</v>
      </c>
      <c r="D11" s="11">
        <f>SUM(D12)</f>
        <v>110135.1</v>
      </c>
      <c r="E11" s="11">
        <f t="shared" ref="E11:I11" si="2">SUM(E12)</f>
        <v>87637.8</v>
      </c>
      <c r="F11" s="11">
        <f t="shared" si="2"/>
        <v>19430.5</v>
      </c>
      <c r="G11" s="11">
        <f t="shared" si="2"/>
        <v>0</v>
      </c>
      <c r="H11" s="11">
        <f t="shared" si="2"/>
        <v>3066.8000000000029</v>
      </c>
      <c r="I11" s="11">
        <f t="shared" si="2"/>
        <v>0</v>
      </c>
      <c r="J11" s="56" t="s">
        <v>28</v>
      </c>
      <c r="K11" s="33">
        <v>99</v>
      </c>
      <c r="L11" s="33">
        <v>99</v>
      </c>
      <c r="M11" s="33">
        <v>100</v>
      </c>
    </row>
    <row r="12" spans="1:19" ht="38.25">
      <c r="A12" s="54" t="s">
        <v>22</v>
      </c>
      <c r="B12" s="55" t="s">
        <v>17</v>
      </c>
      <c r="C12" s="8">
        <v>2021</v>
      </c>
      <c r="D12" s="12">
        <f>SUM(E12:I12)</f>
        <v>110135.1</v>
      </c>
      <c r="E12" s="12">
        <v>87637.8</v>
      </c>
      <c r="F12" s="12">
        <v>19430.5</v>
      </c>
      <c r="G12" s="12">
        <v>0</v>
      </c>
      <c r="H12" s="12">
        <v>3066.8000000000029</v>
      </c>
      <c r="I12" s="12">
        <v>0</v>
      </c>
      <c r="J12" s="14" t="s">
        <v>26</v>
      </c>
      <c r="K12" s="14" t="s">
        <v>26</v>
      </c>
      <c r="L12" s="14" t="s">
        <v>26</v>
      </c>
      <c r="M12" s="14" t="s">
        <v>26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56"/>
  <sheetViews>
    <sheetView zoomScale="85" zoomScaleNormal="85" workbookViewId="0">
      <pane ySplit="6" topLeftCell="A7" activePane="bottomLeft" state="frozen"/>
      <selection pane="bottomLeft" activeCell="M39" sqref="M39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70" t="s">
        <v>30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15"/>
      <c r="N1" s="15"/>
      <c r="O1" s="15"/>
      <c r="P1" s="15"/>
      <c r="Q1" s="15"/>
      <c r="R1" s="15"/>
      <c r="S1" s="15"/>
    </row>
    <row r="2" spans="1:19" ht="18.75">
      <c r="A2" s="70" t="s">
        <v>31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15"/>
      <c r="O2" s="15"/>
      <c r="P2" s="15"/>
      <c r="Q2" s="15"/>
      <c r="R2" s="15"/>
      <c r="S2" s="15"/>
    </row>
    <row r="3" spans="1:19" ht="18.75">
      <c r="A3" s="71" t="s">
        <v>33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16"/>
      <c r="O3" s="16"/>
      <c r="P3" s="16"/>
      <c r="Q3" s="16"/>
      <c r="R3" s="16"/>
      <c r="S3" s="16"/>
    </row>
    <row r="4" spans="1:19" ht="18.75">
      <c r="A4" s="70" t="s">
        <v>32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15"/>
      <c r="O4" s="15"/>
      <c r="P4" s="15"/>
      <c r="Q4" s="15"/>
      <c r="R4" s="15"/>
      <c r="S4" s="15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3">
        <v>10</v>
      </c>
      <c r="K7" s="5">
        <v>11</v>
      </c>
      <c r="L7" s="5">
        <v>12</v>
      </c>
      <c r="M7" s="5">
        <v>13</v>
      </c>
    </row>
    <row r="8" spans="1:19" ht="15.75">
      <c r="A8" s="80">
        <v>4</v>
      </c>
      <c r="B8" s="80" t="s">
        <v>13</v>
      </c>
      <c r="C8" s="6" t="s">
        <v>0</v>
      </c>
      <c r="D8" s="10">
        <f>SUM(D9:D14)</f>
        <v>35443.600000000006</v>
      </c>
      <c r="E8" s="10">
        <f t="shared" ref="E8" si="0">SUM(E9:E14)</f>
        <v>20783</v>
      </c>
      <c r="F8" s="10">
        <f t="shared" ref="F8" si="1">SUM(F9:F14)</f>
        <v>9169.1</v>
      </c>
      <c r="G8" s="10">
        <f t="shared" ref="G8" si="2">SUM(G9:G14)</f>
        <v>0</v>
      </c>
      <c r="H8" s="10">
        <f>SUM(H9:H14)</f>
        <v>5491.5</v>
      </c>
      <c r="I8" s="10">
        <f>SUM(I9:I14)</f>
        <v>0</v>
      </c>
      <c r="J8" s="74" t="s">
        <v>26</v>
      </c>
      <c r="K8" s="74" t="s">
        <v>26</v>
      </c>
      <c r="L8" s="74" t="s">
        <v>26</v>
      </c>
      <c r="M8" s="74" t="s">
        <v>26</v>
      </c>
    </row>
    <row r="9" spans="1:19" ht="15.75">
      <c r="A9" s="80"/>
      <c r="B9" s="80"/>
      <c r="C9" s="6">
        <v>2014</v>
      </c>
      <c r="D9" s="10">
        <f>SUM(E9:I9)</f>
        <v>0</v>
      </c>
      <c r="E9" s="10">
        <f t="shared" ref="E9:H14" si="3">E16+E30+E44</f>
        <v>0</v>
      </c>
      <c r="F9" s="10">
        <f t="shared" si="3"/>
        <v>0</v>
      </c>
      <c r="G9" s="10">
        <f t="shared" si="3"/>
        <v>0</v>
      </c>
      <c r="H9" s="10">
        <f>H16+H30+H44</f>
        <v>0</v>
      </c>
      <c r="I9" s="10">
        <f>I16+I30+I44</f>
        <v>0</v>
      </c>
      <c r="J9" s="74"/>
      <c r="K9" s="74"/>
      <c r="L9" s="74"/>
      <c r="M9" s="74"/>
    </row>
    <row r="10" spans="1:19" ht="15.75">
      <c r="A10" s="80"/>
      <c r="B10" s="80"/>
      <c r="C10" s="6">
        <v>2015</v>
      </c>
      <c r="D10" s="10">
        <f>SUM(E10:I10)</f>
        <v>0</v>
      </c>
      <c r="E10" s="10">
        <f t="shared" si="3"/>
        <v>0</v>
      </c>
      <c r="F10" s="10">
        <f t="shared" si="3"/>
        <v>0</v>
      </c>
      <c r="G10" s="10">
        <f t="shared" si="3"/>
        <v>0</v>
      </c>
      <c r="H10" s="10">
        <f t="shared" ref="H10:I13" si="4">H17+H31+H45</f>
        <v>0</v>
      </c>
      <c r="I10" s="10">
        <f t="shared" si="4"/>
        <v>0</v>
      </c>
      <c r="J10" s="74"/>
      <c r="K10" s="74"/>
      <c r="L10" s="74"/>
      <c r="M10" s="74"/>
    </row>
    <row r="11" spans="1:19" ht="15.75">
      <c r="A11" s="80"/>
      <c r="B11" s="80"/>
      <c r="C11" s="6">
        <v>2016</v>
      </c>
      <c r="D11" s="10">
        <f t="shared" ref="D11:D14" si="5">SUM(E11:I11)</f>
        <v>0</v>
      </c>
      <c r="E11" s="10">
        <f t="shared" si="3"/>
        <v>0</v>
      </c>
      <c r="F11" s="10">
        <f t="shared" si="3"/>
        <v>0</v>
      </c>
      <c r="G11" s="10">
        <f t="shared" si="3"/>
        <v>0</v>
      </c>
      <c r="H11" s="10">
        <f t="shared" si="4"/>
        <v>0</v>
      </c>
      <c r="I11" s="10">
        <f t="shared" si="4"/>
        <v>0</v>
      </c>
      <c r="J11" s="74"/>
      <c r="K11" s="74"/>
      <c r="L11" s="74"/>
      <c r="M11" s="74"/>
    </row>
    <row r="12" spans="1:19" ht="15.75">
      <c r="A12" s="80"/>
      <c r="B12" s="80"/>
      <c r="C12" s="6">
        <v>2017</v>
      </c>
      <c r="D12" s="10">
        <f t="shared" si="5"/>
        <v>0</v>
      </c>
      <c r="E12" s="10">
        <f t="shared" si="3"/>
        <v>0</v>
      </c>
      <c r="F12" s="10">
        <f t="shared" si="3"/>
        <v>0</v>
      </c>
      <c r="G12" s="10">
        <f t="shared" si="3"/>
        <v>0</v>
      </c>
      <c r="H12" s="10">
        <f t="shared" si="4"/>
        <v>0</v>
      </c>
      <c r="I12" s="10">
        <f t="shared" si="4"/>
        <v>0</v>
      </c>
      <c r="J12" s="74"/>
      <c r="K12" s="74"/>
      <c r="L12" s="74"/>
      <c r="M12" s="74"/>
    </row>
    <row r="13" spans="1:19" ht="15.75">
      <c r="A13" s="80"/>
      <c r="B13" s="80"/>
      <c r="C13" s="6">
        <v>2018</v>
      </c>
      <c r="D13" s="10">
        <f t="shared" si="5"/>
        <v>14616.8</v>
      </c>
      <c r="E13" s="10">
        <f t="shared" si="3"/>
        <v>11361.8</v>
      </c>
      <c r="F13" s="10">
        <f t="shared" si="3"/>
        <v>2005</v>
      </c>
      <c r="G13" s="10">
        <f t="shared" si="3"/>
        <v>0</v>
      </c>
      <c r="H13" s="10">
        <f t="shared" si="4"/>
        <v>1250</v>
      </c>
      <c r="I13" s="10">
        <f t="shared" si="4"/>
        <v>0</v>
      </c>
      <c r="J13" s="74"/>
      <c r="K13" s="74"/>
      <c r="L13" s="74"/>
      <c r="M13" s="74"/>
    </row>
    <row r="14" spans="1:19" ht="15.75">
      <c r="A14" s="80"/>
      <c r="B14" s="80"/>
      <c r="C14" s="6">
        <v>2019</v>
      </c>
      <c r="D14" s="10">
        <f t="shared" si="5"/>
        <v>20826.800000000003</v>
      </c>
      <c r="E14" s="10">
        <f t="shared" si="3"/>
        <v>9421.2000000000007</v>
      </c>
      <c r="F14" s="10">
        <f t="shared" si="3"/>
        <v>7164.1</v>
      </c>
      <c r="G14" s="10">
        <f t="shared" si="3"/>
        <v>0</v>
      </c>
      <c r="H14" s="10">
        <f t="shared" si="3"/>
        <v>4241.5</v>
      </c>
      <c r="I14" s="10">
        <f t="shared" ref="I14" si="6">I21+I35+I49</f>
        <v>0</v>
      </c>
      <c r="J14" s="74"/>
      <c r="K14" s="74"/>
      <c r="L14" s="74"/>
      <c r="M14" s="74"/>
    </row>
    <row r="15" spans="1:19" ht="15.75">
      <c r="A15" s="77" t="s">
        <v>19</v>
      </c>
      <c r="B15" s="79" t="s">
        <v>14</v>
      </c>
      <c r="C15" s="7" t="s">
        <v>0</v>
      </c>
      <c r="D15" s="11">
        <f>SUM(D16:D21)</f>
        <v>9868.5</v>
      </c>
      <c r="E15" s="11">
        <f t="shared" ref="E15" si="7">SUM(E16:E21)</f>
        <v>9421.2000000000007</v>
      </c>
      <c r="F15" s="11">
        <f t="shared" ref="F15" si="8">SUM(F16:F21)</f>
        <v>192.3</v>
      </c>
      <c r="G15" s="11">
        <f t="shared" ref="G15" si="9">SUM(G16:G21)</f>
        <v>0</v>
      </c>
      <c r="H15" s="11">
        <f>SUM(H16:H21)</f>
        <v>255</v>
      </c>
      <c r="I15" s="11">
        <f>SUM(I16:I21)</f>
        <v>0</v>
      </c>
      <c r="J15" s="31" t="s">
        <v>26</v>
      </c>
      <c r="K15" s="31" t="s">
        <v>26</v>
      </c>
      <c r="L15" s="31" t="s">
        <v>26</v>
      </c>
      <c r="M15" s="31" t="s">
        <v>26</v>
      </c>
    </row>
    <row r="16" spans="1:19" ht="15.75">
      <c r="A16" s="78"/>
      <c r="B16" s="79"/>
      <c r="C16" s="7">
        <v>2014</v>
      </c>
      <c r="D16" s="11">
        <f>SUM(E16:H16)</f>
        <v>0</v>
      </c>
      <c r="E16" s="11">
        <f t="shared" ref="E16:G21" si="10">E23</f>
        <v>0</v>
      </c>
      <c r="F16" s="11">
        <f t="shared" si="10"/>
        <v>0</v>
      </c>
      <c r="G16" s="11">
        <f t="shared" si="10"/>
        <v>0</v>
      </c>
      <c r="H16" s="11">
        <f>H23</f>
        <v>0</v>
      </c>
      <c r="I16" s="11">
        <f>I23</f>
        <v>0</v>
      </c>
      <c r="J16" s="31" t="s">
        <v>26</v>
      </c>
      <c r="K16" s="31" t="s">
        <v>26</v>
      </c>
      <c r="L16" s="31" t="s">
        <v>26</v>
      </c>
      <c r="M16" s="31" t="s">
        <v>26</v>
      </c>
    </row>
    <row r="17" spans="1:13" ht="15.75">
      <c r="A17" s="78"/>
      <c r="B17" s="79"/>
      <c r="C17" s="7">
        <v>2015</v>
      </c>
      <c r="D17" s="11">
        <f t="shared" ref="D17:D21" si="11">SUM(E17:H17)</f>
        <v>0</v>
      </c>
      <c r="E17" s="11">
        <f t="shared" si="10"/>
        <v>0</v>
      </c>
      <c r="F17" s="11">
        <f t="shared" si="10"/>
        <v>0</v>
      </c>
      <c r="G17" s="11">
        <f t="shared" si="10"/>
        <v>0</v>
      </c>
      <c r="H17" s="11">
        <f t="shared" ref="H17:I21" si="12">H24</f>
        <v>0</v>
      </c>
      <c r="I17" s="11">
        <f t="shared" si="12"/>
        <v>0</v>
      </c>
      <c r="J17" s="31" t="s">
        <v>26</v>
      </c>
      <c r="K17" s="31" t="s">
        <v>26</v>
      </c>
      <c r="L17" s="31" t="s">
        <v>26</v>
      </c>
      <c r="M17" s="31" t="s">
        <v>26</v>
      </c>
    </row>
    <row r="18" spans="1:13" ht="15.75">
      <c r="A18" s="78"/>
      <c r="B18" s="79"/>
      <c r="C18" s="7">
        <v>2016</v>
      </c>
      <c r="D18" s="11">
        <f t="shared" si="11"/>
        <v>0</v>
      </c>
      <c r="E18" s="11">
        <f t="shared" si="10"/>
        <v>0</v>
      </c>
      <c r="F18" s="11">
        <f t="shared" si="10"/>
        <v>0</v>
      </c>
      <c r="G18" s="11">
        <f t="shared" si="10"/>
        <v>0</v>
      </c>
      <c r="H18" s="11">
        <f t="shared" si="12"/>
        <v>0</v>
      </c>
      <c r="I18" s="11">
        <f t="shared" si="12"/>
        <v>0</v>
      </c>
      <c r="J18" s="31" t="s">
        <v>26</v>
      </c>
      <c r="K18" s="31" t="s">
        <v>26</v>
      </c>
      <c r="L18" s="31" t="s">
        <v>26</v>
      </c>
      <c r="M18" s="31" t="s">
        <v>26</v>
      </c>
    </row>
    <row r="19" spans="1:13" ht="15.75">
      <c r="A19" s="78"/>
      <c r="B19" s="79"/>
      <c r="C19" s="7">
        <v>2017</v>
      </c>
      <c r="D19" s="11">
        <f t="shared" si="11"/>
        <v>0</v>
      </c>
      <c r="E19" s="11">
        <f t="shared" si="10"/>
        <v>0</v>
      </c>
      <c r="F19" s="11">
        <f t="shared" si="10"/>
        <v>0</v>
      </c>
      <c r="G19" s="11">
        <f t="shared" si="10"/>
        <v>0</v>
      </c>
      <c r="H19" s="11">
        <f t="shared" si="12"/>
        <v>0</v>
      </c>
      <c r="I19" s="11">
        <f t="shared" si="12"/>
        <v>0</v>
      </c>
      <c r="J19" s="31" t="s">
        <v>26</v>
      </c>
      <c r="K19" s="31" t="s">
        <v>26</v>
      </c>
      <c r="L19" s="31" t="s">
        <v>26</v>
      </c>
      <c r="M19" s="31" t="s">
        <v>26</v>
      </c>
    </row>
    <row r="20" spans="1:13" ht="15.75">
      <c r="A20" s="78"/>
      <c r="B20" s="79"/>
      <c r="C20" s="7">
        <v>2018</v>
      </c>
      <c r="D20" s="11">
        <f t="shared" si="11"/>
        <v>0</v>
      </c>
      <c r="E20" s="11">
        <f t="shared" si="10"/>
        <v>0</v>
      </c>
      <c r="F20" s="11">
        <f t="shared" si="10"/>
        <v>0</v>
      </c>
      <c r="G20" s="11">
        <f t="shared" si="10"/>
        <v>0</v>
      </c>
      <c r="H20" s="11">
        <f t="shared" si="12"/>
        <v>0</v>
      </c>
      <c r="I20" s="11">
        <f t="shared" si="12"/>
        <v>0</v>
      </c>
      <c r="J20" s="75" t="s">
        <v>27</v>
      </c>
      <c r="K20" s="32">
        <v>44</v>
      </c>
      <c r="L20" s="32">
        <v>44</v>
      </c>
      <c r="M20" s="33">
        <f t="shared" ref="M20:M21" si="13">L20/K20*100</f>
        <v>100</v>
      </c>
    </row>
    <row r="21" spans="1:13" ht="15.75">
      <c r="A21" s="78"/>
      <c r="B21" s="79"/>
      <c r="C21" s="7">
        <v>2019</v>
      </c>
      <c r="D21" s="11">
        <f t="shared" si="11"/>
        <v>9868.5</v>
      </c>
      <c r="E21" s="11">
        <f t="shared" si="10"/>
        <v>9421.2000000000007</v>
      </c>
      <c r="F21" s="11">
        <f t="shared" si="10"/>
        <v>192.3</v>
      </c>
      <c r="G21" s="11">
        <f t="shared" si="10"/>
        <v>0</v>
      </c>
      <c r="H21" s="11">
        <f t="shared" si="12"/>
        <v>255</v>
      </c>
      <c r="I21" s="11">
        <f t="shared" si="12"/>
        <v>0</v>
      </c>
      <c r="J21" s="76"/>
      <c r="K21" s="33">
        <v>58</v>
      </c>
      <c r="L21" s="33">
        <v>58</v>
      </c>
      <c r="M21" s="33">
        <f t="shared" si="13"/>
        <v>100</v>
      </c>
    </row>
    <row r="22" spans="1:13" ht="15.75" customHeight="1">
      <c r="A22" s="72" t="s">
        <v>20</v>
      </c>
      <c r="B22" s="73" t="s">
        <v>15</v>
      </c>
      <c r="C22" s="8" t="s">
        <v>0</v>
      </c>
      <c r="D22" s="12">
        <f>SUM(D23:D28)</f>
        <v>9868.5</v>
      </c>
      <c r="E22" s="12">
        <f t="shared" ref="E22:H22" si="14">SUM(E23:E28)</f>
        <v>9421.2000000000007</v>
      </c>
      <c r="F22" s="12">
        <f t="shared" si="14"/>
        <v>192.3</v>
      </c>
      <c r="G22" s="12">
        <f t="shared" si="14"/>
        <v>0</v>
      </c>
      <c r="H22" s="12">
        <f t="shared" si="14"/>
        <v>255</v>
      </c>
      <c r="I22" s="12">
        <v>0</v>
      </c>
      <c r="J22" s="30" t="s">
        <v>26</v>
      </c>
      <c r="K22" s="30" t="s">
        <v>26</v>
      </c>
      <c r="L22" s="30" t="s">
        <v>26</v>
      </c>
      <c r="M22" s="14" t="s">
        <v>26</v>
      </c>
    </row>
    <row r="23" spans="1:13" ht="15.75">
      <c r="A23" s="72"/>
      <c r="B23" s="73"/>
      <c r="C23" s="8">
        <v>2014</v>
      </c>
      <c r="D23" s="12">
        <f>SUM(E23:I23)</f>
        <v>0</v>
      </c>
      <c r="E23" s="12">
        <v>0</v>
      </c>
      <c r="F23" s="12">
        <v>0</v>
      </c>
      <c r="G23" s="12">
        <v>0</v>
      </c>
      <c r="H23" s="12">
        <v>0</v>
      </c>
      <c r="I23" s="12">
        <f>SUM(I24:I29)</f>
        <v>0</v>
      </c>
      <c r="J23" s="30" t="s">
        <v>26</v>
      </c>
      <c r="K23" s="30" t="s">
        <v>26</v>
      </c>
      <c r="L23" s="30" t="s">
        <v>26</v>
      </c>
      <c r="M23" s="14" t="s">
        <v>26</v>
      </c>
    </row>
    <row r="24" spans="1:13" ht="15.75">
      <c r="A24" s="72"/>
      <c r="B24" s="73"/>
      <c r="C24" s="8">
        <v>2015</v>
      </c>
      <c r="D24" s="12">
        <f t="shared" ref="D24:D28" si="15">SUM(E24:I24)</f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30" t="s">
        <v>26</v>
      </c>
      <c r="K24" s="30" t="s">
        <v>26</v>
      </c>
      <c r="L24" s="30" t="s">
        <v>26</v>
      </c>
      <c r="M24" s="14" t="s">
        <v>26</v>
      </c>
    </row>
    <row r="25" spans="1:13" ht="15.75">
      <c r="A25" s="72"/>
      <c r="B25" s="73"/>
      <c r="C25" s="8">
        <v>2016</v>
      </c>
      <c r="D25" s="12">
        <f t="shared" si="15"/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30" t="s">
        <v>26</v>
      </c>
      <c r="K25" s="30" t="s">
        <v>26</v>
      </c>
      <c r="L25" s="30" t="s">
        <v>26</v>
      </c>
      <c r="M25" s="14" t="s">
        <v>26</v>
      </c>
    </row>
    <row r="26" spans="1:13" ht="15.75">
      <c r="A26" s="72"/>
      <c r="B26" s="73"/>
      <c r="C26" s="8">
        <v>2017</v>
      </c>
      <c r="D26" s="12">
        <f t="shared" si="15"/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30" t="s">
        <v>26</v>
      </c>
      <c r="K26" s="30" t="s">
        <v>26</v>
      </c>
      <c r="L26" s="30" t="s">
        <v>26</v>
      </c>
      <c r="M26" s="14" t="s">
        <v>26</v>
      </c>
    </row>
    <row r="27" spans="1:13" ht="54" customHeight="1">
      <c r="A27" s="72"/>
      <c r="B27" s="73"/>
      <c r="C27" s="8">
        <v>2018</v>
      </c>
      <c r="D27" s="12">
        <f t="shared" si="15"/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30" t="s">
        <v>26</v>
      </c>
      <c r="K27" s="30" t="s">
        <v>26</v>
      </c>
      <c r="L27" s="30" t="s">
        <v>26</v>
      </c>
      <c r="M27" s="14" t="s">
        <v>26</v>
      </c>
    </row>
    <row r="28" spans="1:13" ht="54" customHeight="1">
      <c r="A28" s="72"/>
      <c r="B28" s="73"/>
      <c r="C28" s="8">
        <v>2019</v>
      </c>
      <c r="D28" s="12">
        <f t="shared" si="15"/>
        <v>9868.5</v>
      </c>
      <c r="E28" s="12">
        <v>9421.2000000000007</v>
      </c>
      <c r="F28" s="12">
        <v>192.3</v>
      </c>
      <c r="G28" s="12">
        <v>0</v>
      </c>
      <c r="H28" s="12">
        <v>255</v>
      </c>
      <c r="I28" s="12">
        <v>0</v>
      </c>
      <c r="J28" s="30" t="s">
        <v>26</v>
      </c>
      <c r="K28" s="30" t="s">
        <v>26</v>
      </c>
      <c r="L28" s="30" t="s">
        <v>26</v>
      </c>
      <c r="M28" s="14" t="s">
        <v>26</v>
      </c>
    </row>
    <row r="29" spans="1:13" ht="15.75">
      <c r="A29" s="77" t="s">
        <v>21</v>
      </c>
      <c r="B29" s="79" t="s">
        <v>16</v>
      </c>
      <c r="C29" s="7" t="s">
        <v>0</v>
      </c>
      <c r="D29" s="11">
        <f>SUM(D30:D35)</f>
        <v>14819.5</v>
      </c>
      <c r="E29" s="11">
        <f t="shared" ref="E29" si="16">SUM(E30:E35)</f>
        <v>11361.8</v>
      </c>
      <c r="F29" s="11">
        <f t="shared" ref="F29" si="17">SUM(F30:F35)</f>
        <v>2005</v>
      </c>
      <c r="G29" s="11">
        <f t="shared" ref="G29" si="18">SUM(G30:G35)</f>
        <v>0</v>
      </c>
      <c r="H29" s="11">
        <f>SUM(H30:H35)</f>
        <v>1452.7</v>
      </c>
      <c r="I29" s="11">
        <f>SUM(I30:I35)</f>
        <v>0</v>
      </c>
      <c r="J29" s="34" t="s">
        <v>26</v>
      </c>
      <c r="K29" s="34" t="s">
        <v>26</v>
      </c>
      <c r="L29" s="34" t="s">
        <v>26</v>
      </c>
      <c r="M29" s="34" t="s">
        <v>26</v>
      </c>
    </row>
    <row r="30" spans="1:13" ht="15.75">
      <c r="A30" s="78"/>
      <c r="B30" s="79"/>
      <c r="C30" s="7">
        <v>2014</v>
      </c>
      <c r="D30" s="11">
        <f>SUM(E30:I30)</f>
        <v>0</v>
      </c>
      <c r="E30" s="11">
        <f t="shared" ref="E30:G34" si="19">E37</f>
        <v>0</v>
      </c>
      <c r="F30" s="11">
        <f t="shared" si="19"/>
        <v>0</v>
      </c>
      <c r="G30" s="11">
        <f t="shared" si="19"/>
        <v>0</v>
      </c>
      <c r="H30" s="11">
        <f t="shared" ref="H30:I34" si="20">H37</f>
        <v>0</v>
      </c>
      <c r="I30" s="11">
        <f t="shared" si="20"/>
        <v>0</v>
      </c>
      <c r="J30" s="34" t="s">
        <v>26</v>
      </c>
      <c r="K30" s="34" t="s">
        <v>26</v>
      </c>
      <c r="L30" s="34" t="s">
        <v>26</v>
      </c>
      <c r="M30" s="34" t="s">
        <v>26</v>
      </c>
    </row>
    <row r="31" spans="1:13" ht="15.75">
      <c r="A31" s="78"/>
      <c r="B31" s="79"/>
      <c r="C31" s="7">
        <v>2015</v>
      </c>
      <c r="D31" s="11">
        <f t="shared" ref="D31:D35" si="21">SUM(E31:I31)</f>
        <v>0</v>
      </c>
      <c r="E31" s="11">
        <f t="shared" si="19"/>
        <v>0</v>
      </c>
      <c r="F31" s="11">
        <f t="shared" si="19"/>
        <v>0</v>
      </c>
      <c r="G31" s="11">
        <f t="shared" si="19"/>
        <v>0</v>
      </c>
      <c r="H31" s="11">
        <f t="shared" si="20"/>
        <v>0</v>
      </c>
      <c r="I31" s="11">
        <f t="shared" si="20"/>
        <v>0</v>
      </c>
      <c r="J31" s="34" t="s">
        <v>26</v>
      </c>
      <c r="K31" s="34" t="s">
        <v>26</v>
      </c>
      <c r="L31" s="34" t="s">
        <v>26</v>
      </c>
      <c r="M31" s="34" t="s">
        <v>26</v>
      </c>
    </row>
    <row r="32" spans="1:13" ht="15.75">
      <c r="A32" s="78"/>
      <c r="B32" s="79"/>
      <c r="C32" s="7">
        <v>2016</v>
      </c>
      <c r="D32" s="11">
        <f t="shared" si="21"/>
        <v>0</v>
      </c>
      <c r="E32" s="11">
        <f t="shared" si="19"/>
        <v>0</v>
      </c>
      <c r="F32" s="11">
        <f t="shared" si="19"/>
        <v>0</v>
      </c>
      <c r="G32" s="11">
        <f t="shared" si="19"/>
        <v>0</v>
      </c>
      <c r="H32" s="11">
        <f t="shared" si="20"/>
        <v>0</v>
      </c>
      <c r="I32" s="11">
        <f t="shared" si="20"/>
        <v>0</v>
      </c>
      <c r="J32" s="34" t="s">
        <v>26</v>
      </c>
      <c r="K32" s="34" t="s">
        <v>26</v>
      </c>
      <c r="L32" s="34" t="s">
        <v>26</v>
      </c>
      <c r="M32" s="34" t="s">
        <v>26</v>
      </c>
    </row>
    <row r="33" spans="1:13" ht="15.75">
      <c r="A33" s="78"/>
      <c r="B33" s="79"/>
      <c r="C33" s="7">
        <v>2017</v>
      </c>
      <c r="D33" s="11">
        <f t="shared" si="21"/>
        <v>0</v>
      </c>
      <c r="E33" s="11">
        <f t="shared" si="19"/>
        <v>0</v>
      </c>
      <c r="F33" s="11">
        <f t="shared" si="19"/>
        <v>0</v>
      </c>
      <c r="G33" s="11">
        <f t="shared" si="19"/>
        <v>0</v>
      </c>
      <c r="H33" s="11">
        <f t="shared" si="20"/>
        <v>0</v>
      </c>
      <c r="I33" s="11">
        <f t="shared" si="20"/>
        <v>0</v>
      </c>
      <c r="J33" s="34" t="s">
        <v>26</v>
      </c>
      <c r="K33" s="34" t="s">
        <v>26</v>
      </c>
      <c r="L33" s="34" t="s">
        <v>26</v>
      </c>
      <c r="M33" s="34" t="s">
        <v>26</v>
      </c>
    </row>
    <row r="34" spans="1:13" ht="15.75">
      <c r="A34" s="78"/>
      <c r="B34" s="79"/>
      <c r="C34" s="7">
        <v>2018</v>
      </c>
      <c r="D34" s="11">
        <f t="shared" si="21"/>
        <v>14616.8</v>
      </c>
      <c r="E34" s="11">
        <f t="shared" si="19"/>
        <v>11361.8</v>
      </c>
      <c r="F34" s="11">
        <f t="shared" si="19"/>
        <v>2005</v>
      </c>
      <c r="G34" s="11">
        <f t="shared" si="19"/>
        <v>0</v>
      </c>
      <c r="H34" s="11">
        <f t="shared" si="20"/>
        <v>1250</v>
      </c>
      <c r="I34" s="11">
        <f t="shared" si="20"/>
        <v>0</v>
      </c>
      <c r="J34" s="75" t="s">
        <v>28</v>
      </c>
      <c r="K34" s="32">
        <v>94</v>
      </c>
      <c r="L34" s="32">
        <v>94</v>
      </c>
      <c r="M34" s="33">
        <f t="shared" ref="M34:M35" si="22">L34/K34*100</f>
        <v>100</v>
      </c>
    </row>
    <row r="35" spans="1:13" ht="15.75">
      <c r="A35" s="78"/>
      <c r="B35" s="79"/>
      <c r="C35" s="7">
        <v>2019</v>
      </c>
      <c r="D35" s="11">
        <f t="shared" si="21"/>
        <v>202.7</v>
      </c>
      <c r="E35" s="11">
        <f t="shared" ref="E35:G35" si="23">E42</f>
        <v>0</v>
      </c>
      <c r="F35" s="11">
        <f t="shared" si="23"/>
        <v>0</v>
      </c>
      <c r="G35" s="11">
        <f t="shared" si="23"/>
        <v>0</v>
      </c>
      <c r="H35" s="11">
        <f>H42</f>
        <v>202.7</v>
      </c>
      <c r="I35" s="11">
        <f>I42</f>
        <v>0</v>
      </c>
      <c r="J35" s="76"/>
      <c r="K35" s="33">
        <v>95</v>
      </c>
      <c r="L35" s="33">
        <v>95</v>
      </c>
      <c r="M35" s="33">
        <f t="shared" si="22"/>
        <v>100</v>
      </c>
    </row>
    <row r="36" spans="1:13" ht="15.75" customHeight="1">
      <c r="A36" s="72" t="s">
        <v>22</v>
      </c>
      <c r="B36" s="73" t="s">
        <v>17</v>
      </c>
      <c r="C36" s="8" t="s">
        <v>0</v>
      </c>
      <c r="D36" s="12">
        <f>SUM(D37:D42)</f>
        <v>14819.5</v>
      </c>
      <c r="E36" s="12">
        <f t="shared" ref="E36" si="24">SUM(E37:E42)</f>
        <v>11361.8</v>
      </c>
      <c r="F36" s="12">
        <f t="shared" ref="F36" si="25">SUM(F37:F42)</f>
        <v>2005</v>
      </c>
      <c r="G36" s="12">
        <f t="shared" ref="G36" si="26">SUM(G37:G42)</f>
        <v>0</v>
      </c>
      <c r="H36" s="12">
        <f>SUM(H37:H42)</f>
        <v>1452.7</v>
      </c>
      <c r="I36" s="12">
        <v>0</v>
      </c>
      <c r="J36" s="14" t="s">
        <v>26</v>
      </c>
      <c r="K36" s="14" t="s">
        <v>26</v>
      </c>
      <c r="L36" s="14" t="s">
        <v>26</v>
      </c>
      <c r="M36" s="14" t="s">
        <v>26</v>
      </c>
    </row>
    <row r="37" spans="1:13" ht="15.75">
      <c r="A37" s="72"/>
      <c r="B37" s="73"/>
      <c r="C37" s="8">
        <v>2014</v>
      </c>
      <c r="D37" s="12">
        <f>SUM(E37:I37)</f>
        <v>0</v>
      </c>
      <c r="E37" s="12">
        <v>0</v>
      </c>
      <c r="F37" s="12">
        <v>0</v>
      </c>
      <c r="G37" s="12">
        <v>0</v>
      </c>
      <c r="H37" s="12">
        <v>0</v>
      </c>
      <c r="I37" s="12">
        <f>SUM(I38:I43)</f>
        <v>0</v>
      </c>
      <c r="J37" s="14" t="s">
        <v>26</v>
      </c>
      <c r="K37" s="14" t="s">
        <v>26</v>
      </c>
      <c r="L37" s="14" t="s">
        <v>26</v>
      </c>
      <c r="M37" s="14" t="s">
        <v>26</v>
      </c>
    </row>
    <row r="38" spans="1:13" ht="15.75">
      <c r="A38" s="72"/>
      <c r="B38" s="73"/>
      <c r="C38" s="8">
        <v>2015</v>
      </c>
      <c r="D38" s="12">
        <f t="shared" ref="D38:D42" si="27">SUM(E38:I38)</f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4" t="s">
        <v>26</v>
      </c>
      <c r="K38" s="14" t="s">
        <v>26</v>
      </c>
      <c r="L38" s="14" t="s">
        <v>26</v>
      </c>
      <c r="M38" s="14" t="s">
        <v>26</v>
      </c>
    </row>
    <row r="39" spans="1:13" ht="15.75">
      <c r="A39" s="72"/>
      <c r="B39" s="73"/>
      <c r="C39" s="8">
        <v>2016</v>
      </c>
      <c r="D39" s="12">
        <f t="shared" si="27"/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4" t="s">
        <v>26</v>
      </c>
      <c r="K39" s="14" t="s">
        <v>26</v>
      </c>
      <c r="L39" s="14" t="s">
        <v>26</v>
      </c>
      <c r="M39" s="14" t="s">
        <v>26</v>
      </c>
    </row>
    <row r="40" spans="1:13" ht="15.75">
      <c r="A40" s="72"/>
      <c r="B40" s="73"/>
      <c r="C40" s="8">
        <v>2017</v>
      </c>
      <c r="D40" s="12">
        <f t="shared" si="27"/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4" t="s">
        <v>26</v>
      </c>
      <c r="K40" s="14" t="s">
        <v>26</v>
      </c>
      <c r="L40" s="14" t="s">
        <v>26</v>
      </c>
      <c r="M40" s="14" t="s">
        <v>26</v>
      </c>
    </row>
    <row r="41" spans="1:13" ht="40.5" customHeight="1">
      <c r="A41" s="72"/>
      <c r="B41" s="73"/>
      <c r="C41" s="8">
        <v>2018</v>
      </c>
      <c r="D41" s="12">
        <f t="shared" si="27"/>
        <v>14616.8</v>
      </c>
      <c r="E41" s="12">
        <v>11361.8</v>
      </c>
      <c r="F41" s="12">
        <v>2005</v>
      </c>
      <c r="G41" s="12">
        <v>0</v>
      </c>
      <c r="H41" s="12">
        <v>1250</v>
      </c>
      <c r="I41" s="12">
        <v>0</v>
      </c>
      <c r="J41" s="14" t="s">
        <v>26</v>
      </c>
      <c r="K41" s="14" t="s">
        <v>26</v>
      </c>
      <c r="L41" s="14" t="s">
        <v>26</v>
      </c>
      <c r="M41" s="14" t="s">
        <v>26</v>
      </c>
    </row>
    <row r="42" spans="1:13" ht="48.75" customHeight="1">
      <c r="A42" s="72"/>
      <c r="B42" s="73"/>
      <c r="C42" s="8">
        <v>2019</v>
      </c>
      <c r="D42" s="12">
        <f t="shared" si="27"/>
        <v>202.7</v>
      </c>
      <c r="E42" s="12"/>
      <c r="F42" s="12"/>
      <c r="G42" s="9"/>
      <c r="H42" s="9">
        <v>202.7</v>
      </c>
      <c r="I42" s="12">
        <v>0</v>
      </c>
      <c r="J42" s="14" t="s">
        <v>26</v>
      </c>
      <c r="K42" s="14" t="s">
        <v>26</v>
      </c>
      <c r="L42" s="14" t="s">
        <v>26</v>
      </c>
      <c r="M42" s="14" t="s">
        <v>26</v>
      </c>
    </row>
    <row r="43" spans="1:13" ht="15.75">
      <c r="A43" s="77" t="s">
        <v>23</v>
      </c>
      <c r="B43" s="79" t="s">
        <v>25</v>
      </c>
      <c r="C43" s="7" t="s">
        <v>0</v>
      </c>
      <c r="D43" s="11">
        <f>SUM(D44:D49)</f>
        <v>10755.6</v>
      </c>
      <c r="E43" s="11">
        <f t="shared" ref="E43" si="28">SUM(E44:E49)</f>
        <v>0</v>
      </c>
      <c r="F43" s="11">
        <f t="shared" ref="F43" si="29">SUM(F44:F49)</f>
        <v>6971.8</v>
      </c>
      <c r="G43" s="11">
        <f t="shared" ref="G43" si="30">SUM(G44:G49)</f>
        <v>0</v>
      </c>
      <c r="H43" s="11">
        <f>SUM(H44:H49)</f>
        <v>3783.8</v>
      </c>
      <c r="I43" s="11">
        <f>SUM(I44:I49)</f>
        <v>0</v>
      </c>
      <c r="J43" s="34" t="s">
        <v>26</v>
      </c>
      <c r="K43" s="34" t="s">
        <v>26</v>
      </c>
      <c r="L43" s="34" t="s">
        <v>26</v>
      </c>
      <c r="M43" s="34" t="s">
        <v>26</v>
      </c>
    </row>
    <row r="44" spans="1:13" ht="15.75">
      <c r="A44" s="78"/>
      <c r="B44" s="79"/>
      <c r="C44" s="7">
        <v>2014</v>
      </c>
      <c r="D44" s="11">
        <f>SUM(E44:I44)</f>
        <v>0</v>
      </c>
      <c r="E44" s="11">
        <f t="shared" ref="E44:G49" si="31">E51</f>
        <v>0</v>
      </c>
      <c r="F44" s="11">
        <f t="shared" si="31"/>
        <v>0</v>
      </c>
      <c r="G44" s="11">
        <f t="shared" si="31"/>
        <v>0</v>
      </c>
      <c r="H44" s="11">
        <f>H51</f>
        <v>0</v>
      </c>
      <c r="I44" s="11">
        <f>I51</f>
        <v>0</v>
      </c>
      <c r="J44" s="34" t="s">
        <v>26</v>
      </c>
      <c r="K44" s="34" t="s">
        <v>26</v>
      </c>
      <c r="L44" s="34" t="s">
        <v>26</v>
      </c>
      <c r="M44" s="34" t="s">
        <v>26</v>
      </c>
    </row>
    <row r="45" spans="1:13" ht="15.75">
      <c r="A45" s="78"/>
      <c r="B45" s="79"/>
      <c r="C45" s="7">
        <v>2015</v>
      </c>
      <c r="D45" s="11">
        <f t="shared" ref="D45:D49" si="32">SUM(E45:I45)</f>
        <v>0</v>
      </c>
      <c r="E45" s="11">
        <f t="shared" si="31"/>
        <v>0</v>
      </c>
      <c r="F45" s="11">
        <f t="shared" si="31"/>
        <v>0</v>
      </c>
      <c r="G45" s="11">
        <f t="shared" si="31"/>
        <v>0</v>
      </c>
      <c r="H45" s="11">
        <f t="shared" ref="H45:I49" si="33">H52</f>
        <v>0</v>
      </c>
      <c r="I45" s="11">
        <f t="shared" si="33"/>
        <v>0</v>
      </c>
      <c r="J45" s="34" t="s">
        <v>26</v>
      </c>
      <c r="K45" s="34" t="s">
        <v>26</v>
      </c>
      <c r="L45" s="34" t="s">
        <v>26</v>
      </c>
      <c r="M45" s="34" t="s">
        <v>26</v>
      </c>
    </row>
    <row r="46" spans="1:13" ht="15.75">
      <c r="A46" s="78"/>
      <c r="B46" s="79"/>
      <c r="C46" s="7">
        <v>2016</v>
      </c>
      <c r="D46" s="11">
        <f t="shared" si="32"/>
        <v>0</v>
      </c>
      <c r="E46" s="11">
        <f t="shared" si="31"/>
        <v>0</v>
      </c>
      <c r="F46" s="11">
        <f t="shared" si="31"/>
        <v>0</v>
      </c>
      <c r="G46" s="11">
        <f t="shared" si="31"/>
        <v>0</v>
      </c>
      <c r="H46" s="11">
        <f t="shared" si="33"/>
        <v>0</v>
      </c>
      <c r="I46" s="11">
        <f t="shared" si="33"/>
        <v>0</v>
      </c>
      <c r="J46" s="34" t="s">
        <v>26</v>
      </c>
      <c r="K46" s="34" t="s">
        <v>26</v>
      </c>
      <c r="L46" s="34" t="s">
        <v>26</v>
      </c>
      <c r="M46" s="34" t="s">
        <v>26</v>
      </c>
    </row>
    <row r="47" spans="1:13" ht="15.75">
      <c r="A47" s="78"/>
      <c r="B47" s="79"/>
      <c r="C47" s="7">
        <v>2017</v>
      </c>
      <c r="D47" s="11">
        <f t="shared" si="32"/>
        <v>0</v>
      </c>
      <c r="E47" s="11">
        <f t="shared" si="31"/>
        <v>0</v>
      </c>
      <c r="F47" s="11">
        <f t="shared" si="31"/>
        <v>0</v>
      </c>
      <c r="G47" s="11">
        <f t="shared" si="31"/>
        <v>0</v>
      </c>
      <c r="H47" s="11">
        <f t="shared" si="33"/>
        <v>0</v>
      </c>
      <c r="I47" s="11">
        <f t="shared" si="33"/>
        <v>0</v>
      </c>
      <c r="J47" s="34" t="s">
        <v>26</v>
      </c>
      <c r="K47" s="34" t="s">
        <v>26</v>
      </c>
      <c r="L47" s="34" t="s">
        <v>26</v>
      </c>
      <c r="M47" s="34" t="s">
        <v>26</v>
      </c>
    </row>
    <row r="48" spans="1:13" ht="15.75">
      <c r="A48" s="78"/>
      <c r="B48" s="79"/>
      <c r="C48" s="7">
        <v>2018</v>
      </c>
      <c r="D48" s="11">
        <f t="shared" si="32"/>
        <v>0</v>
      </c>
      <c r="E48" s="11">
        <f t="shared" si="31"/>
        <v>0</v>
      </c>
      <c r="F48" s="11">
        <f t="shared" si="31"/>
        <v>0</v>
      </c>
      <c r="G48" s="11">
        <f t="shared" si="31"/>
        <v>0</v>
      </c>
      <c r="H48" s="11">
        <f t="shared" si="33"/>
        <v>0</v>
      </c>
      <c r="I48" s="11">
        <f t="shared" si="33"/>
        <v>0</v>
      </c>
      <c r="J48" s="75" t="s">
        <v>29</v>
      </c>
      <c r="K48" s="32">
        <v>18</v>
      </c>
      <c r="L48" s="32">
        <v>18</v>
      </c>
      <c r="M48" s="33">
        <f t="shared" ref="M48:M49" si="34">L48/K48*100</f>
        <v>100</v>
      </c>
    </row>
    <row r="49" spans="1:13" ht="15.75">
      <c r="A49" s="78"/>
      <c r="B49" s="79"/>
      <c r="C49" s="7">
        <v>2019</v>
      </c>
      <c r="D49" s="11">
        <f t="shared" si="32"/>
        <v>10755.6</v>
      </c>
      <c r="E49" s="11">
        <f t="shared" si="31"/>
        <v>0</v>
      </c>
      <c r="F49" s="11">
        <f t="shared" si="31"/>
        <v>6971.8</v>
      </c>
      <c r="G49" s="11">
        <f t="shared" si="31"/>
        <v>0</v>
      </c>
      <c r="H49" s="11">
        <f t="shared" si="33"/>
        <v>3783.8</v>
      </c>
      <c r="I49" s="11">
        <f t="shared" si="33"/>
        <v>0</v>
      </c>
      <c r="J49" s="76"/>
      <c r="K49" s="33">
        <v>19</v>
      </c>
      <c r="L49" s="33">
        <v>19</v>
      </c>
      <c r="M49" s="33">
        <f t="shared" si="34"/>
        <v>100</v>
      </c>
    </row>
    <row r="50" spans="1:13" ht="15.75" customHeight="1">
      <c r="A50" s="72" t="s">
        <v>24</v>
      </c>
      <c r="B50" s="73" t="s">
        <v>18</v>
      </c>
      <c r="C50" s="8" t="s">
        <v>0</v>
      </c>
      <c r="D50" s="12">
        <f>SUM(D51:D56)</f>
        <v>10755.6</v>
      </c>
      <c r="E50" s="12">
        <f t="shared" ref="E50" si="35">SUM(E51:E56)</f>
        <v>0</v>
      </c>
      <c r="F50" s="12">
        <f t="shared" ref="F50" si="36">SUM(F51:F56)</f>
        <v>6971.8</v>
      </c>
      <c r="G50" s="12">
        <f t="shared" ref="G50" si="37">SUM(G51:G56)</f>
        <v>0</v>
      </c>
      <c r="H50" s="12">
        <f t="shared" ref="H50" si="38">SUM(H51:H56)</f>
        <v>3783.8</v>
      </c>
      <c r="I50" s="12">
        <v>0</v>
      </c>
      <c r="J50" s="14" t="s">
        <v>26</v>
      </c>
      <c r="K50" s="14" t="s">
        <v>26</v>
      </c>
      <c r="L50" s="14" t="s">
        <v>26</v>
      </c>
      <c r="M50" s="14" t="s">
        <v>26</v>
      </c>
    </row>
    <row r="51" spans="1:13" ht="15.75">
      <c r="A51" s="72"/>
      <c r="B51" s="73"/>
      <c r="C51" s="8">
        <v>2014</v>
      </c>
      <c r="D51" s="12">
        <f>SUM(E51:I51)</f>
        <v>0</v>
      </c>
      <c r="E51" s="12">
        <v>0</v>
      </c>
      <c r="F51" s="12">
        <v>0</v>
      </c>
      <c r="G51" s="12">
        <v>0</v>
      </c>
      <c r="H51" s="12">
        <v>0</v>
      </c>
      <c r="I51" s="12">
        <f>SUM(I52:I56)</f>
        <v>0</v>
      </c>
      <c r="J51" s="14" t="s">
        <v>26</v>
      </c>
      <c r="K51" s="14" t="s">
        <v>26</v>
      </c>
      <c r="L51" s="14" t="s">
        <v>26</v>
      </c>
      <c r="M51" s="14" t="s">
        <v>26</v>
      </c>
    </row>
    <row r="52" spans="1:13" ht="15.75">
      <c r="A52" s="72"/>
      <c r="B52" s="73"/>
      <c r="C52" s="8">
        <v>2015</v>
      </c>
      <c r="D52" s="12">
        <f t="shared" ref="D52:D56" si="39">SUM(E52:I52)</f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4" t="s">
        <v>26</v>
      </c>
      <c r="K52" s="14" t="s">
        <v>26</v>
      </c>
      <c r="L52" s="14" t="s">
        <v>26</v>
      </c>
      <c r="M52" s="14" t="s">
        <v>26</v>
      </c>
    </row>
    <row r="53" spans="1:13" ht="15.75">
      <c r="A53" s="72"/>
      <c r="B53" s="73"/>
      <c r="C53" s="8">
        <v>2016</v>
      </c>
      <c r="D53" s="12">
        <f t="shared" si="39"/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4" t="s">
        <v>26</v>
      </c>
      <c r="K53" s="14" t="s">
        <v>26</v>
      </c>
      <c r="L53" s="14" t="s">
        <v>26</v>
      </c>
      <c r="M53" s="14" t="s">
        <v>26</v>
      </c>
    </row>
    <row r="54" spans="1:13" ht="15.75" customHeight="1">
      <c r="A54" s="72"/>
      <c r="B54" s="73"/>
      <c r="C54" s="8">
        <v>2017</v>
      </c>
      <c r="D54" s="12">
        <f t="shared" si="39"/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4" t="s">
        <v>26</v>
      </c>
      <c r="K54" s="14" t="s">
        <v>26</v>
      </c>
      <c r="L54" s="14" t="s">
        <v>26</v>
      </c>
      <c r="M54" s="14" t="s">
        <v>26</v>
      </c>
    </row>
    <row r="55" spans="1:13" ht="34.5" customHeight="1">
      <c r="A55" s="72"/>
      <c r="B55" s="73"/>
      <c r="C55" s="8">
        <v>2018</v>
      </c>
      <c r="D55" s="12">
        <f t="shared" si="39"/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4" t="s">
        <v>26</v>
      </c>
      <c r="K55" s="14" t="s">
        <v>26</v>
      </c>
      <c r="L55" s="14" t="s">
        <v>26</v>
      </c>
      <c r="M55" s="14" t="s">
        <v>26</v>
      </c>
    </row>
    <row r="56" spans="1:13" ht="34.5" customHeight="1">
      <c r="A56" s="72"/>
      <c r="B56" s="73"/>
      <c r="C56" s="8">
        <v>2019</v>
      </c>
      <c r="D56" s="12">
        <f t="shared" si="39"/>
        <v>10755.6</v>
      </c>
      <c r="E56" s="12">
        <v>0</v>
      </c>
      <c r="F56" s="12">
        <v>6971.8</v>
      </c>
      <c r="G56" s="12">
        <v>0</v>
      </c>
      <c r="H56" s="12">
        <v>3783.8</v>
      </c>
      <c r="I56" s="12">
        <v>0</v>
      </c>
      <c r="J56" s="14" t="s">
        <v>26</v>
      </c>
      <c r="K56" s="14" t="s">
        <v>26</v>
      </c>
      <c r="L56" s="14" t="s">
        <v>26</v>
      </c>
      <c r="M56" s="14" t="s">
        <v>26</v>
      </c>
    </row>
  </sheetData>
  <mergeCells count="25">
    <mergeCell ref="B22:B28"/>
    <mergeCell ref="A1:L1"/>
    <mergeCell ref="A2:M2"/>
    <mergeCell ref="A3:M3"/>
    <mergeCell ref="A4:M4"/>
    <mergeCell ref="J20:J21"/>
    <mergeCell ref="K8:K14"/>
    <mergeCell ref="L8:L14"/>
    <mergeCell ref="M8:M14"/>
    <mergeCell ref="A50:A56"/>
    <mergeCell ref="B50:B56"/>
    <mergeCell ref="J8:J14"/>
    <mergeCell ref="J34:J35"/>
    <mergeCell ref="J48:J49"/>
    <mergeCell ref="A29:A35"/>
    <mergeCell ref="B29:B35"/>
    <mergeCell ref="A36:A42"/>
    <mergeCell ref="B36:B42"/>
    <mergeCell ref="A43:A49"/>
    <mergeCell ref="B43:B49"/>
    <mergeCell ref="A8:A14"/>
    <mergeCell ref="B8:B14"/>
    <mergeCell ref="A15:A21"/>
    <mergeCell ref="B15:B21"/>
    <mergeCell ref="A22:A28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Q14"/>
  <sheetViews>
    <sheetView workbookViewId="0">
      <selection activeCell="P14" sqref="P14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17" t="s">
        <v>34</v>
      </c>
    </row>
    <row r="3" spans="1:17" ht="15.75" thickBot="1"/>
    <row r="4" spans="1:17" ht="31.5" customHeight="1" thickBot="1">
      <c r="A4" s="89" t="s">
        <v>35</v>
      </c>
      <c r="B4" s="89" t="s">
        <v>36</v>
      </c>
      <c r="C4" s="89" t="s">
        <v>37</v>
      </c>
      <c r="D4" s="87" t="s">
        <v>38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92"/>
      <c r="Q4" s="84" t="s">
        <v>39</v>
      </c>
    </row>
    <row r="5" spans="1:17" ht="16.5" thickBot="1">
      <c r="A5" s="90"/>
      <c r="B5" s="90"/>
      <c r="C5" s="90"/>
      <c r="D5" s="87">
        <v>2014</v>
      </c>
      <c r="E5" s="88"/>
      <c r="F5" s="87">
        <v>2015</v>
      </c>
      <c r="G5" s="88"/>
      <c r="H5" s="87">
        <v>2016</v>
      </c>
      <c r="I5" s="88"/>
      <c r="J5" s="87">
        <v>2017</v>
      </c>
      <c r="K5" s="88"/>
      <c r="L5" s="87">
        <v>2018</v>
      </c>
      <c r="M5" s="88"/>
      <c r="N5" s="87">
        <v>2019</v>
      </c>
      <c r="O5" s="88"/>
      <c r="P5" s="18"/>
      <c r="Q5" s="85"/>
    </row>
    <row r="6" spans="1:17" ht="16.5" thickBot="1">
      <c r="A6" s="91"/>
      <c r="B6" s="91"/>
      <c r="C6" s="91"/>
      <c r="D6" s="19" t="s">
        <v>40</v>
      </c>
      <c r="E6" s="19" t="s">
        <v>41</v>
      </c>
      <c r="F6" s="19" t="s">
        <v>40</v>
      </c>
      <c r="G6" s="19" t="s">
        <v>41</v>
      </c>
      <c r="H6" s="19" t="s">
        <v>40</v>
      </c>
      <c r="I6" s="19" t="s">
        <v>41</v>
      </c>
      <c r="J6" s="19" t="s">
        <v>40</v>
      </c>
      <c r="K6" s="19" t="s">
        <v>41</v>
      </c>
      <c r="L6" s="19" t="s">
        <v>40</v>
      </c>
      <c r="M6" s="19" t="s">
        <v>41</v>
      </c>
      <c r="N6" s="19" t="s">
        <v>40</v>
      </c>
      <c r="O6" s="19" t="s">
        <v>41</v>
      </c>
      <c r="P6" s="19">
        <v>2020</v>
      </c>
      <c r="Q6" s="86"/>
    </row>
    <row r="7" spans="1:17" ht="16.5" thickBot="1">
      <c r="A7" s="20">
        <v>1</v>
      </c>
      <c r="B7" s="19">
        <v>2</v>
      </c>
      <c r="C7" s="19">
        <v>3</v>
      </c>
      <c r="D7" s="21">
        <v>4</v>
      </c>
      <c r="E7" s="21"/>
      <c r="F7" s="19">
        <v>5</v>
      </c>
      <c r="G7" s="19"/>
      <c r="H7" s="19">
        <v>6</v>
      </c>
      <c r="I7" s="19"/>
      <c r="J7" s="19">
        <v>7</v>
      </c>
      <c r="K7" s="19"/>
      <c r="L7" s="19">
        <v>8</v>
      </c>
      <c r="M7" s="19"/>
      <c r="N7" s="19">
        <v>9</v>
      </c>
      <c r="O7" s="19"/>
      <c r="P7" s="19">
        <v>10</v>
      </c>
      <c r="Q7" s="19">
        <v>11</v>
      </c>
    </row>
    <row r="8" spans="1:17" ht="31.5" customHeight="1" thickBot="1">
      <c r="A8" s="81" t="s">
        <v>44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3"/>
    </row>
    <row r="9" spans="1:17" ht="79.5" thickBot="1">
      <c r="A9" s="22">
        <v>29</v>
      </c>
      <c r="B9" s="25" t="s">
        <v>45</v>
      </c>
      <c r="C9" s="26" t="s">
        <v>42</v>
      </c>
      <c r="D9" s="24"/>
      <c r="E9" s="24"/>
      <c r="F9" s="24"/>
      <c r="G9" s="24"/>
      <c r="H9" s="27"/>
      <c r="I9" s="27"/>
      <c r="J9" s="28">
        <v>30</v>
      </c>
      <c r="K9" s="28"/>
      <c r="L9" s="28">
        <v>44</v>
      </c>
      <c r="M9" s="28"/>
      <c r="N9" s="28">
        <v>58</v>
      </c>
      <c r="O9" s="28"/>
      <c r="P9" s="28">
        <v>65</v>
      </c>
      <c r="Q9" s="23" t="s">
        <v>43</v>
      </c>
    </row>
    <row r="10" spans="1:17" ht="67.5" customHeight="1" thickBot="1">
      <c r="A10" s="22">
        <v>30</v>
      </c>
      <c r="B10" s="25" t="s">
        <v>46</v>
      </c>
      <c r="C10" s="26" t="s">
        <v>42</v>
      </c>
      <c r="D10" s="24"/>
      <c r="E10" s="24"/>
      <c r="F10" s="24"/>
      <c r="G10" s="24"/>
      <c r="H10" s="27"/>
      <c r="I10" s="27"/>
      <c r="J10" s="28">
        <v>3</v>
      </c>
      <c r="K10" s="28"/>
      <c r="L10" s="28">
        <v>50</v>
      </c>
      <c r="M10" s="28"/>
      <c r="N10" s="28">
        <v>94</v>
      </c>
      <c r="O10" s="28"/>
      <c r="P10" s="28">
        <v>95</v>
      </c>
      <c r="Q10" s="23" t="s">
        <v>43</v>
      </c>
    </row>
    <row r="11" spans="1:17" ht="79.5" thickBot="1">
      <c r="A11" s="22">
        <v>31</v>
      </c>
      <c r="B11" s="25" t="s">
        <v>47</v>
      </c>
      <c r="C11" s="29" t="s">
        <v>42</v>
      </c>
      <c r="D11" s="24"/>
      <c r="E11" s="24"/>
      <c r="F11" s="24"/>
      <c r="G11" s="24"/>
      <c r="H11" s="27"/>
      <c r="I11" s="27"/>
      <c r="J11" s="28">
        <v>19</v>
      </c>
      <c r="K11" s="28"/>
      <c r="L11" s="28">
        <v>24</v>
      </c>
      <c r="M11" s="28"/>
      <c r="N11" s="28">
        <v>31</v>
      </c>
      <c r="O11" s="28"/>
      <c r="P11" s="28">
        <v>33</v>
      </c>
      <c r="Q11" s="23" t="s">
        <v>43</v>
      </c>
    </row>
    <row r="12" spans="1:17" ht="52.5" thickBot="1">
      <c r="A12" s="22">
        <v>32</v>
      </c>
      <c r="B12" s="25" t="s">
        <v>48</v>
      </c>
      <c r="C12" s="29" t="s">
        <v>49</v>
      </c>
      <c r="D12" s="24"/>
      <c r="E12" s="24"/>
      <c r="F12" s="24"/>
      <c r="G12" s="24"/>
      <c r="H12" s="27"/>
      <c r="I12" s="27"/>
      <c r="J12" s="28">
        <v>43</v>
      </c>
      <c r="K12" s="28"/>
      <c r="L12" s="28">
        <v>43</v>
      </c>
      <c r="M12" s="28"/>
      <c r="N12" s="28">
        <v>44</v>
      </c>
      <c r="O12" s="28"/>
      <c r="P12" s="28">
        <v>44</v>
      </c>
      <c r="Q12" s="23" t="s">
        <v>43</v>
      </c>
    </row>
    <row r="13" spans="1:17" ht="63.75" thickBot="1">
      <c r="A13" s="22">
        <v>33</v>
      </c>
      <c r="B13" s="25" t="s">
        <v>50</v>
      </c>
      <c r="C13" s="29" t="s">
        <v>42</v>
      </c>
      <c r="D13" s="24"/>
      <c r="E13" s="24"/>
      <c r="F13" s="24"/>
      <c r="G13" s="24"/>
      <c r="H13" s="27"/>
      <c r="I13" s="27"/>
      <c r="J13" s="28">
        <v>3</v>
      </c>
      <c r="K13" s="28"/>
      <c r="L13" s="28">
        <v>50</v>
      </c>
      <c r="M13" s="28"/>
      <c r="N13" s="28">
        <v>94</v>
      </c>
      <c r="O13" s="28"/>
      <c r="P13" s="28">
        <v>95</v>
      </c>
      <c r="Q13" s="23" t="s">
        <v>43</v>
      </c>
    </row>
    <row r="14" spans="1:17" ht="52.5" thickBot="1">
      <c r="A14" s="22">
        <v>34</v>
      </c>
      <c r="B14" s="26" t="s">
        <v>51</v>
      </c>
      <c r="C14" s="29" t="s">
        <v>49</v>
      </c>
      <c r="D14" s="24"/>
      <c r="E14" s="24"/>
      <c r="F14" s="24"/>
      <c r="G14" s="24"/>
      <c r="H14" s="27"/>
      <c r="I14" s="27"/>
      <c r="J14" s="28">
        <v>17</v>
      </c>
      <c r="K14" s="28"/>
      <c r="L14" s="28">
        <v>18</v>
      </c>
      <c r="M14" s="28"/>
      <c r="N14" s="28">
        <v>19</v>
      </c>
      <c r="O14" s="28"/>
      <c r="P14" s="28">
        <v>24</v>
      </c>
      <c r="Q14" s="23" t="s">
        <v>43</v>
      </c>
    </row>
  </sheetData>
  <mergeCells count="12">
    <mergeCell ref="A8:Q8"/>
    <mergeCell ref="Q4:Q6"/>
    <mergeCell ref="D5:E5"/>
    <mergeCell ref="F5:G5"/>
    <mergeCell ref="H5:I5"/>
    <mergeCell ref="J5:K5"/>
    <mergeCell ref="L5:M5"/>
    <mergeCell ref="N5:O5"/>
    <mergeCell ref="A4:A6"/>
    <mergeCell ref="B4:B6"/>
    <mergeCell ref="C4:C6"/>
    <mergeCell ref="D4:P4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2020 (2)</vt:lpstr>
      <vt:lpstr>2020</vt:lpstr>
      <vt:lpstr>Лист2</vt:lpstr>
      <vt:lpstr>Лист1</vt:lpstr>
      <vt:lpstr>'2020'!Заголовки_для_печати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Liski-322-3</cp:lastModifiedBy>
  <cp:lastPrinted>2020-02-26T13:13:54Z</cp:lastPrinted>
  <dcterms:created xsi:type="dcterms:W3CDTF">2020-02-19T10:16:37Z</dcterms:created>
  <dcterms:modified xsi:type="dcterms:W3CDTF">2022-01-28T08:21:52Z</dcterms:modified>
</cp:coreProperties>
</file>