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2"/>
  </bookViews>
  <sheets>
    <sheet name="2020 (2)" sheetId="9" r:id="rId1"/>
    <sheet name="2020" sheetId="8" r:id="rId2"/>
    <sheet name="2021" sheetId="10" r:id="rId3"/>
    <sheet name="Лист2" sheetId="2" r:id="rId4"/>
    <sheet name="Лист1" sheetId="7" r:id="rId5"/>
    <sheet name="ЖКХ" sheetId="11" r:id="rId6"/>
  </sheets>
  <definedNames>
    <definedName name="_xlnm._FilterDatabase" localSheetId="0" hidden="1">'2020 (2)'!$A$7:$I$22</definedName>
    <definedName name="_xlnm.Print_Titles" localSheetId="1">'2020'!$6:$7</definedName>
    <definedName name="_xlnm.Print_Titles" localSheetId="2">'2021'!$6:$7</definedName>
    <definedName name="_xlnm.Print_Titles" localSheetId="4">Лист1!$A:$B,Лист1!$4:$7</definedName>
    <definedName name="_xlnm.Print_Area" localSheetId="5">ЖКХ!$A$1:$D$144</definedName>
  </definedNames>
  <calcPr calcId="124519"/>
</workbook>
</file>

<file path=xl/calcChain.xml><?xml version="1.0" encoding="utf-8"?>
<calcChain xmlns="http://schemas.openxmlformats.org/spreadsheetml/2006/main">
  <c r="E22" i="10"/>
  <c r="F22"/>
  <c r="F8" s="1"/>
  <c r="G22"/>
  <c r="G8" s="1"/>
  <c r="H22"/>
  <c r="I22"/>
  <c r="D22"/>
  <c r="D25"/>
  <c r="E9"/>
  <c r="F9"/>
  <c r="G9"/>
  <c r="H9"/>
  <c r="I9"/>
  <c r="D9"/>
  <c r="D10"/>
  <c r="E28"/>
  <c r="F28"/>
  <c r="G28"/>
  <c r="H28"/>
  <c r="I28"/>
  <c r="E33"/>
  <c r="F33"/>
  <c r="G33"/>
  <c r="H33"/>
  <c r="I33"/>
  <c r="D35"/>
  <c r="D34"/>
  <c r="D33" s="1"/>
  <c r="D32"/>
  <c r="D31" s="1"/>
  <c r="M31"/>
  <c r="I31"/>
  <c r="H31"/>
  <c r="G31"/>
  <c r="F31"/>
  <c r="E31"/>
  <c r="D30"/>
  <c r="D29"/>
  <c r="E26"/>
  <c r="F26"/>
  <c r="G26"/>
  <c r="H26"/>
  <c r="I26"/>
  <c r="D27"/>
  <c r="D26" s="1"/>
  <c r="M26"/>
  <c r="D24"/>
  <c r="D23"/>
  <c r="E19"/>
  <c r="F19"/>
  <c r="G19"/>
  <c r="H19"/>
  <c r="I19"/>
  <c r="D21"/>
  <c r="E17"/>
  <c r="F17"/>
  <c r="G17"/>
  <c r="H17"/>
  <c r="I17"/>
  <c r="D18"/>
  <c r="D17" s="1"/>
  <c r="E14"/>
  <c r="E8" s="1"/>
  <c r="F14"/>
  <c r="G14"/>
  <c r="H14"/>
  <c r="I14"/>
  <c r="I8" s="1"/>
  <c r="D16"/>
  <c r="D15"/>
  <c r="D13"/>
  <c r="D12"/>
  <c r="D11"/>
  <c r="M22"/>
  <c r="D20"/>
  <c r="M20" i="8"/>
  <c r="D18"/>
  <c r="E21" i="9"/>
  <c r="E15"/>
  <c r="E12"/>
  <c r="E22" s="1"/>
  <c r="M245" i="2"/>
  <c r="M244"/>
  <c r="M243"/>
  <c r="M242"/>
  <c r="M241"/>
  <c r="M240"/>
  <c r="M224"/>
  <c r="M223"/>
  <c r="M222"/>
  <c r="M221"/>
  <c r="M220"/>
  <c r="M219"/>
  <c r="M189"/>
  <c r="M188"/>
  <c r="M187"/>
  <c r="M186"/>
  <c r="M185"/>
  <c r="M184"/>
  <c r="M133"/>
  <c r="M132"/>
  <c r="M131"/>
  <c r="M130"/>
  <c r="M129"/>
  <c r="M128"/>
  <c r="M84"/>
  <c r="M83"/>
  <c r="M82"/>
  <c r="M81"/>
  <c r="M80"/>
  <c r="M79"/>
  <c r="I16"/>
  <c r="I17"/>
  <c r="I18"/>
  <c r="I19"/>
  <c r="I20"/>
  <c r="I21"/>
  <c r="I51"/>
  <c r="I52"/>
  <c r="I53"/>
  <c r="I54"/>
  <c r="I55"/>
  <c r="I56"/>
  <c r="I65"/>
  <c r="I66"/>
  <c r="I67"/>
  <c r="I68"/>
  <c r="I69"/>
  <c r="I70"/>
  <c r="I79"/>
  <c r="I80"/>
  <c r="I81"/>
  <c r="I82"/>
  <c r="I83"/>
  <c r="I84"/>
  <c r="I128"/>
  <c r="I129"/>
  <c r="I130"/>
  <c r="I131"/>
  <c r="I132"/>
  <c r="I133"/>
  <c r="I163"/>
  <c r="I164"/>
  <c r="I165"/>
  <c r="I166"/>
  <c r="I167"/>
  <c r="I168"/>
  <c r="I184"/>
  <c r="I185"/>
  <c r="I186"/>
  <c r="I187"/>
  <c r="I188"/>
  <c r="I189"/>
  <c r="I219"/>
  <c r="I220"/>
  <c r="I221"/>
  <c r="I222"/>
  <c r="I223"/>
  <c r="I224"/>
  <c r="I240"/>
  <c r="I241"/>
  <c r="I242"/>
  <c r="I243"/>
  <c r="I244"/>
  <c r="I245"/>
  <c r="I267"/>
  <c r="I260"/>
  <c r="I253"/>
  <c r="I246"/>
  <c r="I232"/>
  <c r="I225"/>
  <c r="I211"/>
  <c r="I204"/>
  <c r="I197"/>
  <c r="I190"/>
  <c r="I176"/>
  <c r="I169"/>
  <c r="I155"/>
  <c r="I148"/>
  <c r="I141"/>
  <c r="I134"/>
  <c r="I120"/>
  <c r="I113"/>
  <c r="I106"/>
  <c r="I99"/>
  <c r="I92"/>
  <c r="I85"/>
  <c r="I71"/>
  <c r="I57"/>
  <c r="I43"/>
  <c r="I36"/>
  <c r="I29"/>
  <c r="I22"/>
  <c r="D19" i="10" l="1"/>
  <c r="H8"/>
  <c r="D14"/>
  <c r="D28"/>
  <c r="D8"/>
  <c r="I13" i="2"/>
  <c r="I50"/>
  <c r="I11"/>
  <c r="I9"/>
  <c r="I12"/>
  <c r="I14"/>
  <c r="I10"/>
  <c r="I15"/>
  <c r="I239"/>
  <c r="I183"/>
  <c r="I127"/>
  <c r="I64"/>
  <c r="I218"/>
  <c r="I162"/>
  <c r="I78"/>
  <c r="I8" l="1"/>
  <c r="E79" l="1"/>
  <c r="F79"/>
  <c r="G79"/>
  <c r="E80"/>
  <c r="F80"/>
  <c r="G80"/>
  <c r="E81"/>
  <c r="F81"/>
  <c r="G81"/>
  <c r="E82"/>
  <c r="F82"/>
  <c r="G82"/>
  <c r="E83"/>
  <c r="F83"/>
  <c r="G83"/>
  <c r="E84"/>
  <c r="F84"/>
  <c r="G84"/>
  <c r="H79"/>
  <c r="H80"/>
  <c r="H81"/>
  <c r="H82"/>
  <c r="H83"/>
  <c r="H84"/>
  <c r="E51"/>
  <c r="F51"/>
  <c r="G51"/>
  <c r="E52"/>
  <c r="F52"/>
  <c r="G52"/>
  <c r="E53"/>
  <c r="F53"/>
  <c r="G53"/>
  <c r="E54"/>
  <c r="F54"/>
  <c r="G54"/>
  <c r="E55"/>
  <c r="F55"/>
  <c r="G55"/>
  <c r="E56"/>
  <c r="F56"/>
  <c r="G56"/>
  <c r="H52"/>
  <c r="H53"/>
  <c r="H54"/>
  <c r="H55"/>
  <c r="H56"/>
  <c r="H51"/>
  <c r="E16"/>
  <c r="F16"/>
  <c r="G16"/>
  <c r="E17"/>
  <c r="F17"/>
  <c r="G17"/>
  <c r="E18"/>
  <c r="F18"/>
  <c r="G18"/>
  <c r="E19"/>
  <c r="F19"/>
  <c r="G19"/>
  <c r="E20"/>
  <c r="F20"/>
  <c r="G20"/>
  <c r="E21"/>
  <c r="F21"/>
  <c r="G21"/>
  <c r="H17"/>
  <c r="H18"/>
  <c r="H19"/>
  <c r="H20"/>
  <c r="H21"/>
  <c r="H16"/>
  <c r="E65"/>
  <c r="F65"/>
  <c r="G65"/>
  <c r="E66"/>
  <c r="F66"/>
  <c r="G66"/>
  <c r="E67"/>
  <c r="F67"/>
  <c r="G67"/>
  <c r="E68"/>
  <c r="F68"/>
  <c r="G68"/>
  <c r="E69"/>
  <c r="F69"/>
  <c r="G69"/>
  <c r="E70"/>
  <c r="F70"/>
  <c r="G70"/>
  <c r="H66"/>
  <c r="H67"/>
  <c r="H68"/>
  <c r="H69"/>
  <c r="H70"/>
  <c r="H65"/>
  <c r="E128"/>
  <c r="F128"/>
  <c r="G128"/>
  <c r="E129"/>
  <c r="F129"/>
  <c r="G129"/>
  <c r="E130"/>
  <c r="F130"/>
  <c r="G130"/>
  <c r="E131"/>
  <c r="F131"/>
  <c r="G131"/>
  <c r="E132"/>
  <c r="F132"/>
  <c r="G132"/>
  <c r="E133"/>
  <c r="F133"/>
  <c r="G133"/>
  <c r="H129"/>
  <c r="H130"/>
  <c r="H131"/>
  <c r="H132"/>
  <c r="H133"/>
  <c r="H128"/>
  <c r="E184"/>
  <c r="F184"/>
  <c r="G184"/>
  <c r="E185"/>
  <c r="F185"/>
  <c r="G185"/>
  <c r="E186"/>
  <c r="F186"/>
  <c r="G186"/>
  <c r="E187"/>
  <c r="F187"/>
  <c r="G187"/>
  <c r="E188"/>
  <c r="F188"/>
  <c r="G188"/>
  <c r="E189"/>
  <c r="F189"/>
  <c r="G189"/>
  <c r="H185"/>
  <c r="H186"/>
  <c r="H187"/>
  <c r="H188"/>
  <c r="H189"/>
  <c r="E163"/>
  <c r="F163"/>
  <c r="G163"/>
  <c r="E164"/>
  <c r="F164"/>
  <c r="G164"/>
  <c r="E165"/>
  <c r="F165"/>
  <c r="G165"/>
  <c r="E166"/>
  <c r="F166"/>
  <c r="G166"/>
  <c r="E167"/>
  <c r="F167"/>
  <c r="G167"/>
  <c r="E168"/>
  <c r="F168"/>
  <c r="G168"/>
  <c r="H164"/>
  <c r="H165"/>
  <c r="H166"/>
  <c r="H167"/>
  <c r="H168"/>
  <c r="H163"/>
  <c r="H184"/>
  <c r="E219"/>
  <c r="F219"/>
  <c r="G219"/>
  <c r="E220"/>
  <c r="F220"/>
  <c r="G220"/>
  <c r="E221"/>
  <c r="F221"/>
  <c r="G221"/>
  <c r="E222"/>
  <c r="F222"/>
  <c r="G222"/>
  <c r="E223"/>
  <c r="F223"/>
  <c r="G223"/>
  <c r="E224"/>
  <c r="F224"/>
  <c r="G224"/>
  <c r="H220"/>
  <c r="H221"/>
  <c r="H222"/>
  <c r="H223"/>
  <c r="H224"/>
  <c r="H219"/>
  <c r="E240"/>
  <c r="F240"/>
  <c r="G240"/>
  <c r="E241"/>
  <c r="F241"/>
  <c r="G241"/>
  <c r="E242"/>
  <c r="F242"/>
  <c r="G242"/>
  <c r="E243"/>
  <c r="F243"/>
  <c r="G243"/>
  <c r="E244"/>
  <c r="F244"/>
  <c r="G244"/>
  <c r="E245"/>
  <c r="F245"/>
  <c r="G245"/>
  <c r="H241"/>
  <c r="H242"/>
  <c r="H243"/>
  <c r="H244"/>
  <c r="H245"/>
  <c r="H240"/>
  <c r="D273"/>
  <c r="D272"/>
  <c r="D271"/>
  <c r="D270"/>
  <c r="D269"/>
  <c r="D268"/>
  <c r="H267"/>
  <c r="G267"/>
  <c r="F267"/>
  <c r="E267"/>
  <c r="D266"/>
  <c r="D265"/>
  <c r="D264"/>
  <c r="D263"/>
  <c r="D262"/>
  <c r="D261"/>
  <c r="H260"/>
  <c r="G260"/>
  <c r="F260"/>
  <c r="E260"/>
  <c r="D259"/>
  <c r="D258"/>
  <c r="D257"/>
  <c r="D256"/>
  <c r="D255"/>
  <c r="D254"/>
  <c r="H253"/>
  <c r="G253"/>
  <c r="F253"/>
  <c r="E253"/>
  <c r="D252"/>
  <c r="D251"/>
  <c r="D250"/>
  <c r="D249"/>
  <c r="D248"/>
  <c r="D247"/>
  <c r="H246"/>
  <c r="G246"/>
  <c r="F246"/>
  <c r="E246"/>
  <c r="D238"/>
  <c r="D237"/>
  <c r="D236"/>
  <c r="D235"/>
  <c r="D234"/>
  <c r="D233"/>
  <c r="H232"/>
  <c r="G232"/>
  <c r="F232"/>
  <c r="E232"/>
  <c r="D231"/>
  <c r="D230"/>
  <c r="D229"/>
  <c r="D228"/>
  <c r="D227"/>
  <c r="D226"/>
  <c r="H225"/>
  <c r="G225"/>
  <c r="F225"/>
  <c r="E225"/>
  <c r="D217"/>
  <c r="D216"/>
  <c r="D215"/>
  <c r="D214"/>
  <c r="D213"/>
  <c r="D212"/>
  <c r="H211"/>
  <c r="G211"/>
  <c r="F211"/>
  <c r="E211"/>
  <c r="D210"/>
  <c r="D209"/>
  <c r="D208"/>
  <c r="D207"/>
  <c r="D206"/>
  <c r="D205"/>
  <c r="H204"/>
  <c r="G204"/>
  <c r="F204"/>
  <c r="E204"/>
  <c r="D203"/>
  <c r="D202"/>
  <c r="D201"/>
  <c r="D200"/>
  <c r="D199"/>
  <c r="D198"/>
  <c r="H197"/>
  <c r="G197"/>
  <c r="F197"/>
  <c r="E197"/>
  <c r="D196"/>
  <c r="D195"/>
  <c r="D194"/>
  <c r="D193"/>
  <c r="D192"/>
  <c r="D191"/>
  <c r="H190"/>
  <c r="G190"/>
  <c r="F190"/>
  <c r="E190"/>
  <c r="D182"/>
  <c r="D181"/>
  <c r="D180"/>
  <c r="D179"/>
  <c r="D178"/>
  <c r="D177"/>
  <c r="H176"/>
  <c r="G176"/>
  <c r="F176"/>
  <c r="E176"/>
  <c r="D175"/>
  <c r="D174"/>
  <c r="D173"/>
  <c r="D172"/>
  <c r="D171"/>
  <c r="D170"/>
  <c r="H169"/>
  <c r="G169"/>
  <c r="F169"/>
  <c r="E169"/>
  <c r="D161"/>
  <c r="D160"/>
  <c r="D159"/>
  <c r="D158"/>
  <c r="D157"/>
  <c r="D156"/>
  <c r="H155"/>
  <c r="G155"/>
  <c r="F155"/>
  <c r="E155"/>
  <c r="D154"/>
  <c r="D153"/>
  <c r="D152"/>
  <c r="D151"/>
  <c r="D150"/>
  <c r="D149"/>
  <c r="H148"/>
  <c r="G148"/>
  <c r="F148"/>
  <c r="E148"/>
  <c r="D147"/>
  <c r="D146"/>
  <c r="D145"/>
  <c r="D144"/>
  <c r="D143"/>
  <c r="D142"/>
  <c r="H141"/>
  <c r="G141"/>
  <c r="F141"/>
  <c r="E141"/>
  <c r="D140"/>
  <c r="D139"/>
  <c r="D138"/>
  <c r="D137"/>
  <c r="D136"/>
  <c r="D135"/>
  <c r="H134"/>
  <c r="G134"/>
  <c r="F134"/>
  <c r="E134"/>
  <c r="D126"/>
  <c r="D125"/>
  <c r="D124"/>
  <c r="D123"/>
  <c r="D122"/>
  <c r="D121"/>
  <c r="H120"/>
  <c r="G120"/>
  <c r="F120"/>
  <c r="E120"/>
  <c r="D119"/>
  <c r="D118"/>
  <c r="D117"/>
  <c r="D116"/>
  <c r="D115"/>
  <c r="D114"/>
  <c r="H113"/>
  <c r="G113"/>
  <c r="F113"/>
  <c r="E113"/>
  <c r="D112"/>
  <c r="D111"/>
  <c r="D110"/>
  <c r="D109"/>
  <c r="D108"/>
  <c r="D107"/>
  <c r="H106"/>
  <c r="G106"/>
  <c r="F106"/>
  <c r="E106"/>
  <c r="D105"/>
  <c r="D104"/>
  <c r="D103"/>
  <c r="D102"/>
  <c r="D101"/>
  <c r="D100"/>
  <c r="H99"/>
  <c r="G99"/>
  <c r="F99"/>
  <c r="E99"/>
  <c r="D98"/>
  <c r="D97"/>
  <c r="D96"/>
  <c r="D95"/>
  <c r="D94"/>
  <c r="D93"/>
  <c r="H92"/>
  <c r="G92"/>
  <c r="F92"/>
  <c r="E92"/>
  <c r="D91"/>
  <c r="D90"/>
  <c r="D89"/>
  <c r="D88"/>
  <c r="D87"/>
  <c r="D86"/>
  <c r="H85"/>
  <c r="G85"/>
  <c r="F85"/>
  <c r="E85"/>
  <c r="D77"/>
  <c r="D76"/>
  <c r="D75"/>
  <c r="D74"/>
  <c r="D73"/>
  <c r="D72"/>
  <c r="H71"/>
  <c r="G71"/>
  <c r="F71"/>
  <c r="E71"/>
  <c r="D63"/>
  <c r="D62"/>
  <c r="D61"/>
  <c r="D60"/>
  <c r="D59"/>
  <c r="D58"/>
  <c r="H57"/>
  <c r="G57"/>
  <c r="F57"/>
  <c r="E57"/>
  <c r="D49"/>
  <c r="D48"/>
  <c r="D47"/>
  <c r="D46"/>
  <c r="D45"/>
  <c r="D44"/>
  <c r="H43"/>
  <c r="G43"/>
  <c r="F43"/>
  <c r="E43"/>
  <c r="D42"/>
  <c r="D41"/>
  <c r="D40"/>
  <c r="D39"/>
  <c r="D38"/>
  <c r="D37"/>
  <c r="H36"/>
  <c r="G36"/>
  <c r="F36"/>
  <c r="E36"/>
  <c r="D35"/>
  <c r="D34"/>
  <c r="D33"/>
  <c r="D32"/>
  <c r="D31"/>
  <c r="D30"/>
  <c r="H29"/>
  <c r="G29"/>
  <c r="F29"/>
  <c r="E29"/>
  <c r="D28"/>
  <c r="D27"/>
  <c r="D26"/>
  <c r="D25"/>
  <c r="D24"/>
  <c r="D23"/>
  <c r="H22"/>
  <c r="G22"/>
  <c r="F22"/>
  <c r="E22"/>
  <c r="D55" l="1"/>
  <c r="D53"/>
  <c r="D267"/>
  <c r="D243"/>
  <c r="F239"/>
  <c r="E239"/>
  <c r="D225"/>
  <c r="D190"/>
  <c r="D169"/>
  <c r="G239"/>
  <c r="D244"/>
  <c r="D232"/>
  <c r="D29"/>
  <c r="D106"/>
  <c r="D155"/>
  <c r="D197"/>
  <c r="D260"/>
  <c r="D241"/>
  <c r="E14"/>
  <c r="E10"/>
  <c r="D51"/>
  <c r="E13"/>
  <c r="E9"/>
  <c r="D54"/>
  <c r="D120"/>
  <c r="G9"/>
  <c r="D56"/>
  <c r="D52"/>
  <c r="F12"/>
  <c r="D71"/>
  <c r="D36"/>
  <c r="D85"/>
  <c r="D113"/>
  <c r="D141"/>
  <c r="D148"/>
  <c r="D204"/>
  <c r="D246"/>
  <c r="D253"/>
  <c r="H14"/>
  <c r="H10"/>
  <c r="G13"/>
  <c r="D211"/>
  <c r="D240"/>
  <c r="H9"/>
  <c r="H11"/>
  <c r="G12"/>
  <c r="F11"/>
  <c r="E12"/>
  <c r="D134"/>
  <c r="H12"/>
  <c r="F14"/>
  <c r="G11"/>
  <c r="F10"/>
  <c r="E11"/>
  <c r="D57"/>
  <c r="D176"/>
  <c r="H13"/>
  <c r="G14"/>
  <c r="F13"/>
  <c r="G10"/>
  <c r="F9"/>
  <c r="D43"/>
  <c r="D22"/>
  <c r="D222"/>
  <c r="D242"/>
  <c r="H218"/>
  <c r="D224"/>
  <c r="F218"/>
  <c r="D245"/>
  <c r="D223"/>
  <c r="D219"/>
  <c r="D221"/>
  <c r="H239"/>
  <c r="F162"/>
  <c r="D186"/>
  <c r="E218"/>
  <c r="E78"/>
  <c r="D92"/>
  <c r="D99"/>
  <c r="D82"/>
  <c r="D69"/>
  <c r="H78"/>
  <c r="D84"/>
  <c r="D83"/>
  <c r="D79"/>
  <c r="F78"/>
  <c r="D80"/>
  <c r="D81"/>
  <c r="G64"/>
  <c r="G78"/>
  <c r="H64"/>
  <c r="D68"/>
  <c r="D67"/>
  <c r="D9" l="1"/>
  <c r="D11"/>
  <c r="D13"/>
  <c r="D12"/>
  <c r="D10"/>
  <c r="D14"/>
  <c r="D239"/>
  <c r="D133"/>
  <c r="F127"/>
  <c r="D168"/>
  <c r="H183"/>
  <c r="D131"/>
  <c r="D187"/>
  <c r="F183"/>
  <c r="D189"/>
  <c r="G218"/>
  <c r="D188"/>
  <c r="D166"/>
  <c r="D220"/>
  <c r="D218" s="1"/>
  <c r="E183"/>
  <c r="D184"/>
  <c r="H127"/>
  <c r="H162"/>
  <c r="D165"/>
  <c r="D130"/>
  <c r="D20"/>
  <c r="D65"/>
  <c r="G15"/>
  <c r="D70"/>
  <c r="E64"/>
  <c r="D78"/>
  <c r="G50"/>
  <c r="D66"/>
  <c r="D18"/>
  <c r="F64"/>
  <c r="D21"/>
  <c r="H50"/>
  <c r="F50"/>
  <c r="D19"/>
  <c r="G8" l="1"/>
  <c r="D132"/>
  <c r="D167"/>
  <c r="D185"/>
  <c r="D183" s="1"/>
  <c r="G183"/>
  <c r="E162"/>
  <c r="D163"/>
  <c r="D64"/>
  <c r="D50"/>
  <c r="E15"/>
  <c r="E50"/>
  <c r="H8"/>
  <c r="H15"/>
  <c r="D17"/>
  <c r="F15"/>
  <c r="D16"/>
  <c r="D15" l="1"/>
  <c r="G162"/>
  <c r="D164"/>
  <c r="D162" s="1"/>
  <c r="D128"/>
  <c r="E127"/>
  <c r="F8"/>
  <c r="E8"/>
  <c r="G127" l="1"/>
  <c r="D129"/>
  <c r="D127" l="1"/>
  <c r="D8"/>
</calcChain>
</file>

<file path=xl/sharedStrings.xml><?xml version="1.0" encoding="utf-8"?>
<sst xmlns="http://schemas.openxmlformats.org/spreadsheetml/2006/main" count="1630" uniqueCount="270">
  <si>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</si>
  <si>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</si>
  <si>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</si>
  <si>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</si>
  <si>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</si>
  <si>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</si>
  <si>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</si>
  <si>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</si>
  <si>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</si>
  <si>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</si>
  <si>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</si>
  <si>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</si>
  <si>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</si>
  <si>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11.1.</t>
  </si>
  <si>
    <t>11.1.1.</t>
  </si>
  <si>
    <t>11.1.2.</t>
  </si>
  <si>
    <t>11.1.3.</t>
  </si>
  <si>
    <t>11.1.4.</t>
  </si>
  <si>
    <t>Обеспечение доступным и комфортным жильем и коммунальными услугами населения городского поселения город Лиски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</si>
  <si>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 xml:space="preserve">Муниципальное задание МБУ «Коммунальное хозяйство» 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</si>
  <si>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Муниципальное задание МБУ «Благоустройство города»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</si>
  <si>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Мероприятия по благоустройству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</si>
  <si>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 xml:space="preserve">Обеспечение земельных участков, предназначенныхдля предоставления семьям, имеющим трех и более детей инженерной инфраструктурой в г.Лиски </t>
    </r>
  </si>
  <si>
    <t>11.2.</t>
  </si>
  <si>
    <t>11.2.1.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</si>
  <si>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Муниципальное задание МБУ «Благоустройство города»</t>
    </r>
  </si>
  <si>
    <t>11.3.</t>
  </si>
  <si>
    <t>11.3.1.</t>
  </si>
  <si>
    <t>Подпрограмма №2 "Комплекс работ по организации сбора и вывоза бытовых отходов и мусора с территории городского поселения город Лиски"</t>
  </si>
  <si>
    <t>Подпрограмма №3 "Комплекс работ по озеленению и содержанию газонно-цветниковых зон на территории городского поселения город Лиски"</t>
  </si>
  <si>
    <t>11.4.</t>
  </si>
  <si>
    <t>11.4.1.</t>
  </si>
  <si>
    <t>11.4.2.</t>
  </si>
  <si>
    <t>11.4.3.</t>
  </si>
  <si>
    <t>11.4.4.</t>
  </si>
  <si>
    <t>11.4.5.</t>
  </si>
  <si>
    <t>11.4.6.</t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</si>
  <si>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Реконструкция и строительство изношенных водопроводных и канализационных сетей</t>
    </r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</si>
  <si>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Строительство водозаборного сооружения х.Никольский Лискинского муниципального района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</si>
  <si>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Проектно-сметная документация для  реконструкции, строительства и капитального ремонта изношенных водопроводных и канализационных сетей</t>
    </r>
  </si>
  <si>
    <r>
      <t xml:space="preserve">Мероприятие 6:
</t>
    </r>
    <r>
      <rPr>
        <sz val="10"/>
        <color theme="1"/>
        <rFont val="Times New Roman"/>
        <family val="1"/>
        <charset val="204"/>
      </rPr>
      <t>Приобретение коммунальной (специализиро-ванной) техники</t>
    </r>
  </si>
  <si>
    <r>
      <t xml:space="preserve">Мероприятие 5:
</t>
    </r>
    <r>
      <rPr>
        <sz val="10"/>
        <color theme="1"/>
        <rFont val="Times New Roman"/>
        <family val="1"/>
        <charset val="204"/>
      </rPr>
      <t>Бурение скважин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</si>
  <si>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СМР по реконструкции канализационного коллектора от ул.Воронежской до ул.Солнечной</t>
    </r>
  </si>
  <si>
    <t>11.5.</t>
  </si>
  <si>
    <t>11.5.1.</t>
  </si>
  <si>
    <t>11.5.2.</t>
  </si>
  <si>
    <t>11.5.3.</t>
  </si>
  <si>
    <t>11.5.4.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</si>
  <si>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Содержание и благоустройство территорий городских кладбищ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</si>
  <si>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Муниципальное задание МБУ «Ритуал»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</si>
  <si>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Текущий и косметический ремонт мемориальных сооружений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</si>
  <si>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Изготовление мемориальных плит, бюстов</t>
    </r>
  </si>
  <si>
    <t>Подпрограмма №4 "Реконструкция и строительство сетей объектов водоснабжения и водоотведения в городе Лиски"</t>
  </si>
  <si>
    <t>Подпрограмма №5 "Санитарная очистка и благоустройство мест захоронения на территории городского поселения город Лиски"</t>
  </si>
  <si>
    <t>11.6.</t>
  </si>
  <si>
    <t>11.6.1.</t>
  </si>
  <si>
    <t>11.6.2.</t>
  </si>
  <si>
    <t>Подпрограмма №6 "Благоустройство придомовых территорий городского поселения город Лиски"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</si>
  <si>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Ремонт дорожного покрытия, ремонт тротуаров, установка бортового камня, устройство ограждений, установка детских игровых площадок, МАФ, устройство спусков(пандусы) дворовых территорий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</si>
  <si>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Ремонт дорожного покрытия, ремонт тротуаров, установка бортового камня, устройство ограждений, установка детских игровых площадок, МАФ, устройство спусков(пандусы) мест массового отдыха</t>
    </r>
  </si>
  <si>
    <t>11.7.</t>
  </si>
  <si>
    <t>11.7.1.</t>
  </si>
  <si>
    <t>11.7.2.</t>
  </si>
  <si>
    <t>11.7.3.</t>
  </si>
  <si>
    <t>11.7.4.</t>
  </si>
  <si>
    <t>Подпрограмма №7 "Модернизация объектов и сетей инженерной инфраструктуры тепло-, и газо- снабжения на территории городского поселения город Лиски"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</si>
  <si>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Газификация новостроек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</si>
  <si>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Строительство ШРП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</si>
  <si>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Прочие мероприятия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</si>
  <si>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Реконструкция,  строительство и содержание сетей и объектов теплоснабжения в городе Лиски</t>
    </r>
  </si>
  <si>
    <t>11.8.</t>
  </si>
  <si>
    <t>11.8.1.</t>
  </si>
  <si>
    <t>11.8.2.</t>
  </si>
  <si>
    <t>Подпрограмма №8 "Развитие градостроительной деятельности городского поселения город Лиски"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</si>
  <si>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Муниципальное задание МАУ «Градостроительство и архитектура»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</si>
  <si>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Подготовка документов по территориальному планированию</t>
    </r>
  </si>
  <si>
    <t>11.9.</t>
  </si>
  <si>
    <t>11.9.1.</t>
  </si>
  <si>
    <t>11.9.2.</t>
  </si>
  <si>
    <t>11.9.3.</t>
  </si>
  <si>
    <t>11.9.4.</t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</si>
  <si>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Приобретение коммунальной (специализиро-ванной) техники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</si>
  <si>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Содержание муниципального жилищного фонда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</si>
  <si>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Снос жилья по пр.Ленина и приобретение квартир</t>
    </r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</si>
  <si>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Капитальный и текущий ремонт многоквартирных домов (ремонт внутридомовых инженерных систем, крыш, подвальных помещений, фасадов и теплосетей) и сетей ком-ций</t>
    </r>
  </si>
  <si>
    <t>Подпрограмма №9 "Создание условий для обеспечения качественными услугами ЖКХ в городском поселении город Лиски"</t>
  </si>
  <si>
    <t>х</t>
  </si>
  <si>
    <t>Подпрограмма №1 "Комплекс работ по благоустройству городского поселения город Лиски"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</si>
  <si>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</si>
  <si>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</si>
  <si>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</si>
  <si>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</si>
  <si>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</si>
  <si>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</si>
  <si>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</si>
  <si>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</si>
  <si>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</si>
  <si>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</si>
  <si>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</si>
  <si>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</si>
  <si>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%</t>
  </si>
  <si>
    <t>Администрация городского поселения город Лиски</t>
  </si>
  <si>
    <t>Муниципальная программа «Обеспечение доступным и комфортным жильем и коммунальными услугами населения городского поселения город Лиски»</t>
  </si>
  <si>
    <t>Доля площади территорий, на которые разработана документация по планировке территории, от общей площади, включенной в программу на соответствующий год</t>
  </si>
  <si>
    <t>Доля  градостроительных планов земельных участков, от общего количества, включенных в программу</t>
  </si>
  <si>
    <t xml:space="preserve">Удельный вес общей площади отремонтированных жилых домов к общей площади жилищного фонда </t>
  </si>
  <si>
    <t>Администрация городского поселения город Лиски, МБУ «Коммунальное хозяйство»</t>
  </si>
  <si>
    <t>Уровень износа коммунальной инфраструктуры</t>
  </si>
  <si>
    <t>Уровень благоустроенных дворовых территорий по отношению к общему числу дворовых территорий города</t>
  </si>
  <si>
    <t>Уровень благоустроенных дворовых территорий по отношению к общему числу дворовых территорий города, %</t>
  </si>
  <si>
    <t>Уровень износа коммунальной инфраструктуры, %</t>
  </si>
  <si>
    <t>Доля площади территорий, на которые разработана документация по планировке территории, от общей площади, включенной в программу на соответствующий год, %</t>
  </si>
  <si>
    <t>Удельный вес общей площади отремонтированных жилых домов к общей площади жилищного фонда , %</t>
  </si>
  <si>
    <t>за  2020 г.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</si>
  <si>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2020 год</t>
  </si>
  <si>
    <t>Наименование инвестиционного проекта, программного мероприятия</t>
  </si>
  <si>
    <t>Срок реализации инвестиционного проекта,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</si>
  <si>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</si>
  <si>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Достигнутые значения целевых показателей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</si>
  <si>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</si>
  <si>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</si>
  <si>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Факт 2020 год</t>
  </si>
  <si>
    <t>1.1. Жилищно-коммунальное хозяйство</t>
  </si>
  <si>
    <t>Мероприятия по капитальному строительству или реконструкции.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</si>
  <si>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</si>
  <si>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</si>
  <si>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Уровень удовлетворенности населения деятельностью администрации городского поселения город Лиски-100%</t>
  </si>
  <si>
    <t>уровень износа коммунальной инфраструктуры - 40 %</t>
  </si>
  <si>
    <t>увеличение доступности услуг по водоснабжению и водоотведению</t>
  </si>
  <si>
    <t>Реконструкция и строительство сетей объектов теплоснабжения  в  городе  Лиски</t>
  </si>
  <si>
    <t>Итого по капитальному строительству или реконструкции:</t>
  </si>
  <si>
    <t>x</t>
  </si>
  <si>
    <t>Капитальные вложения, за исключением объектов капитального строительства (капитальный ремонт, оборудование).</t>
  </si>
  <si>
    <t>Создание условий для обеспечения качественными услушами ЖКХ в городском поселении город Лиски</t>
  </si>
  <si>
    <t>удельный вес общей площади отремонтированных жилых домов к общей площади жилищного фонда-20%</t>
  </si>
  <si>
    <t>уровень износа коммунальной техники - 50%</t>
  </si>
  <si>
    <t>Повышение качества жизни населения на территории поселения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</si>
  <si>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</si>
  <si>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Прочие мороприятия.</t>
  </si>
  <si>
    <t>Комплекс работ по благоустройству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</si>
  <si>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50%</t>
  </si>
  <si>
    <t>Улучшение условий,повышение комфортности и благостояния населения городского поселения</t>
  </si>
  <si>
    <t>Коплекс работ по организации сбора и вызова бытовых отходов и мусора с территории городского поселения город Лиски</t>
  </si>
  <si>
    <t>улучшение экологической обстановки и санитарно-гигиенических условий жизни в городе</t>
  </si>
  <si>
    <t>Санитарная очистка и благоустройство мест захоронения на территории городского поселения город Лиски</t>
  </si>
  <si>
    <t>Улучшение условий,повышение комфортности и благостояния населения городского поселени</t>
  </si>
  <si>
    <t>Коплекс работ по озеленению и содержанию газонно-цветниковых зон на территории городского поселения город Лиски</t>
  </si>
  <si>
    <t>улучшение эстетического облика и экологической обстановки города</t>
  </si>
  <si>
    <t>Итого по прочим мероприятиям:</t>
  </si>
  <si>
    <t>ИТОГО по отрасли жилищно-коммунальное хозяйство: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</si>
  <si>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Реконструкция и строительство изношенных водопроводных и канализационных сетей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</si>
  <si>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СМР по реконструкции канализационного коллектора от ул.Воронежской до ул.Солнечной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</si>
  <si>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Содержание муниципального жилищного фонда</t>
    </r>
  </si>
  <si>
    <t>11.10.</t>
  </si>
  <si>
    <t>Подпрограмма №10 "Реконструкция и строительство сетей объектов теплоснабжения  в город Лиски"</t>
  </si>
  <si>
    <t>11.10.1.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</si>
  <si>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Строительство сетей объектов теплоснабжения  в  г. Лиски</t>
    </r>
  </si>
  <si>
    <t>за  2021 г.</t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</si>
  <si>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Обеспечение земельных участков, предназначенными для предоставления семьям, имеющим трех и более детей инженерной инфраструктурой в городе Лиски Лискинского муниципального района</t>
    </r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</si>
  <si>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Комплекс работ по организации вывоза бытовых отходов и мусора с территории городского поселения город Лиски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</si>
  <si>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Строительство станции водоподготовки для водозабора "Песковатский" и х.Никольский</t>
    </r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</si>
  <si>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Благоустройство придомовых территорий городского поселения город Лиски</t>
    </r>
  </si>
  <si>
    <t>Подпрограмма №7 "Реконструкция и строительство сетей объектов теплоснабжения  в город Лиски"</t>
  </si>
  <si>
    <t>Подпрограмма №6 "Развитие градостроительной деятельности городского поселения город Лиски"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</si>
  <si>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Подготовка документов по территориальному планированию</t>
    </r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</si>
  <si>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Содержание муниципального жилищного фонда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</si>
  <si>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Содержание сетей объектов теплоснабжения  в  г. Лиски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</si>
  <si>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Увеличение уставного капитала ООО "МУП по уборке города</t>
    </r>
  </si>
  <si>
    <r>
      <t>Мероприятие 1:
Б</t>
    </r>
    <r>
      <rPr>
        <sz val="10"/>
        <color theme="1"/>
        <rFont val="Times New Roman"/>
        <family val="1"/>
        <charset val="204"/>
      </rPr>
      <t xml:space="preserve">лагоустройству городского поселения город Лиски 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</si>
  <si>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 xml:space="preserve">Муниципальное задание МБУ «Коммунальное хозяйство» 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</si>
  <si>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Муниципальное задание МБУ «Благоустройство города»</t>
    </r>
  </si>
  <si>
    <t>Ресурсное обеспечение и прогнозная (справочная) оценка расходов федерального, областного и бюджета городского поселения город Лиски, внебюджетных источников на реализацию муниципальной программы городского поселения город Лиски «Обеспечение доступным и комфортным жильем и коммунальными услугами населения городского поселения город Лиски»</t>
  </si>
  <si>
    <t>Статус</t>
  </si>
  <si>
    <t>Наименование муниципальной программы, подпрограммы основного мероприятия</t>
  </si>
  <si>
    <t>Источники ресурсного обеспечения</t>
  </si>
  <si>
    <t>Всего, в том числе:</t>
  </si>
  <si>
    <t>294 274,7</t>
  </si>
  <si>
    <t>Федеральный бюджет</t>
  </si>
  <si>
    <t>71 097,6</t>
  </si>
  <si>
    <t>Областной бюджет</t>
  </si>
  <si>
    <t>17 861,7</t>
  </si>
  <si>
    <t>Бюджет города</t>
  </si>
  <si>
    <t>205 315,4</t>
  </si>
  <si>
    <t>Внебюджетные источники</t>
  </si>
  <si>
    <t>-</t>
  </si>
  <si>
    <t>в том числе:</t>
  </si>
  <si>
    <t>28 021,1</t>
  </si>
  <si>
    <t>10 025,3</t>
  </si>
  <si>
    <t>17 995,8</t>
  </si>
  <si>
    <t>в том числе по мероприятиям:</t>
  </si>
  <si>
    <t xml:space="preserve">Муниципальное задание МБУ «Коммунальное хозяйство» </t>
  </si>
  <si>
    <t>Муниципальное задание МБУ «Благоустройство города»</t>
  </si>
  <si>
    <t>2 748,3</t>
  </si>
  <si>
    <t>Мероприятия по благоустройству</t>
  </si>
  <si>
    <t>15 709,6</t>
  </si>
  <si>
    <t>5 684,3</t>
  </si>
  <si>
    <t xml:space="preserve">Обеспечение земельных участков, предназначенных для предоставления семьям, имеющим трех и более детей инженерной инфраструктурой в г.Лиски </t>
  </si>
  <si>
    <t>2 263,2</t>
  </si>
  <si>
    <t>Подпрограмма 2</t>
  </si>
  <si>
    <t>Комплекс работ по организации сбора и вывоза бытовых отходов и мусора с территории городского поселения город Лиски</t>
  </si>
  <si>
    <t>47 793,5</t>
  </si>
  <si>
    <t>34 811,2</t>
  </si>
  <si>
    <r>
      <t>Комплекс работ по вывозу бытовых отходов и мусора с территории городского поселения город Лиски</t>
    </r>
    <r>
      <rPr>
        <sz val="8"/>
        <color rgb="FF000000"/>
        <rFont val="Times New Roman"/>
        <family val="1"/>
        <charset val="204"/>
      </rPr>
      <t xml:space="preserve"> </t>
    </r>
  </si>
  <si>
    <t>12 982,3</t>
  </si>
  <si>
    <t>Комплекс работ по озеленению и содержанию газонно-цветниковых зон на территории городского поселения город Лиски</t>
  </si>
  <si>
    <t>10 453,7</t>
  </si>
  <si>
    <t>3.1.</t>
  </si>
  <si>
    <t>Реконструкция и строительство сетей объектов водоснабжения и водоотведения в городе Лиски</t>
  </si>
  <si>
    <t>74 710,8</t>
  </si>
  <si>
    <t>1 009,9</t>
  </si>
  <si>
    <t>2 603,3</t>
  </si>
  <si>
    <t>4.2.</t>
  </si>
  <si>
    <t>Реконструкция, строительство и ремонт изношенных водопроводных и канализационных сетей</t>
  </si>
  <si>
    <t>1 101,8</t>
  </si>
  <si>
    <t>Строительство станции водоподготовки для водозабора «Песковатский» и х.Никольский</t>
  </si>
  <si>
    <t>73 609,0</t>
  </si>
  <si>
    <t>1 501,5</t>
  </si>
  <si>
    <t>5 294,9</t>
  </si>
  <si>
    <t>4 951,2</t>
  </si>
  <si>
    <t>5.1.</t>
  </si>
  <si>
    <t>Содержание и благоустройство территорий городских кладбищ</t>
  </si>
  <si>
    <t>5.2.</t>
  </si>
  <si>
    <t>Муниципальное задание МБУ «Ритуал»</t>
  </si>
  <si>
    <t>3 680,0</t>
  </si>
  <si>
    <t>5.3.</t>
  </si>
  <si>
    <t>Текущий и косметический ремонт мемориальных сооружений</t>
  </si>
  <si>
    <t>1 282,6</t>
  </si>
  <si>
    <t>Благоустройство придомовых территорий городского поселения город Лиски</t>
  </si>
  <si>
    <t>4 090,4</t>
  </si>
  <si>
    <t>6.1.</t>
  </si>
  <si>
    <t>Ремонт дорожного покрытия, ремонт тротуаров, установка бортового камня, устройство ограждений, установка детских игровых площадок, МАФ, устройство спусков(пандусы) дворовых территорий</t>
  </si>
  <si>
    <t>Областной</t>
  </si>
  <si>
    <t xml:space="preserve"> бюджет</t>
  </si>
  <si>
    <t xml:space="preserve">Бюджет </t>
  </si>
  <si>
    <t>города</t>
  </si>
  <si>
    <t>Модернизация объектов и сетей инженерной инфраструктуры тепло-, и газо- снабжения на территории городского поселения город Лиски</t>
  </si>
  <si>
    <t>94 410,0</t>
  </si>
  <si>
    <t>2 392,4</t>
  </si>
  <si>
    <t>92 017,6</t>
  </si>
  <si>
    <t>Реконструкция,  строительство и содержание сетей и объектов теплоснабжения в городе Лиски</t>
  </si>
  <si>
    <t>Областной  бюджет</t>
  </si>
  <si>
    <t>Развитие градостроительной деятельности городского поселения город Лиски</t>
  </si>
  <si>
    <t>Подготовка документов по территориальному планированию</t>
  </si>
  <si>
    <t>Создание условий для обеспечения качественными услугами ЖКХ в городском поселении город Лиски</t>
  </si>
  <si>
    <t>29 401,3</t>
  </si>
  <si>
    <t>Содержание муниципального жилищного фонда</t>
  </si>
  <si>
    <t>Увеличение уставного капитала ООО</t>
  </si>
  <si>
    <t>29 000,0</t>
  </si>
  <si>
    <t>Областной      бюджет</t>
  </si>
  <si>
    <t>Муниципальная программа</t>
  </si>
  <si>
    <t>Подпрограмма 1</t>
  </si>
  <si>
    <t>1.1.</t>
  </si>
  <si>
    <t>1.2.</t>
  </si>
  <si>
    <t>1.3.</t>
  </si>
  <si>
    <t>1.4.</t>
  </si>
  <si>
    <t>2.1.</t>
  </si>
  <si>
    <t>2.2.</t>
  </si>
  <si>
    <t>Подпрограмма 3</t>
  </si>
  <si>
    <t>Подпрограмма 4</t>
  </si>
  <si>
    <t>4.1.</t>
  </si>
  <si>
    <t>Подпрограмма 5</t>
  </si>
  <si>
    <t>7.1.</t>
  </si>
  <si>
    <t>8.1.</t>
  </si>
  <si>
    <t>Подпрограмма 8</t>
  </si>
  <si>
    <t>Подпрограмма 7</t>
  </si>
  <si>
    <t>Подпрограмма 6</t>
  </si>
  <si>
    <t>Подпрограмма 9</t>
  </si>
  <si>
    <t>9.1.</t>
  </si>
  <si>
    <t>9.2.</t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</si>
  <si>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Муниципальное задание МБУ «Ритуал»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</si>
</sst>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3" fillId="0" borderId="0"/>
    <xf numFmtId="0" fontId="1" fillId="0" borderId="0"/>
  </cellStyleXfs>
  <cellXfs count="158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right" wrapText="1"/>
    </xf>
    <xf numFmtId="164" fontId="2" fillId="4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2" fillId="5" borderId="10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wrapText="1"/>
    </xf>
    <xf numFmtId="0" fontId="2" fillId="5" borderId="14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14" xfId="0" applyFont="1" applyFill="1" applyBorder="1" applyAlignment="1">
      <alignment horizontal="right" wrapText="1"/>
    </xf>
    <xf numFmtId="0" fontId="2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center" wrapText="1"/>
    </xf>
    <xf numFmtId="0" fontId="10" fillId="5" borderId="3" xfId="0" applyFont="1" applyFill="1" applyBorder="1" applyAlignment="1">
      <alignment horizontal="center" wrapText="1"/>
    </xf>
    <xf numFmtId="0" fontId="11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right" wrapText="1"/>
    </xf>
    <xf numFmtId="0" fontId="10" fillId="5" borderId="3" xfId="0" applyFont="1" applyFill="1" applyBorder="1" applyAlignment="1">
      <alignment horizontal="right" wrapText="1"/>
    </xf>
    <xf numFmtId="0" fontId="3" fillId="0" borderId="3" xfId="0" applyFont="1" applyBorder="1" applyAlignment="1">
      <alignment horizontal="justify" wrapText="1"/>
    </xf>
    <xf numFmtId="0" fontId="3" fillId="4" borderId="1" xfId="0" applyFont="1" applyFill="1" applyBorder="1" applyAlignment="1">
      <alignment horizontal="center" vertical="top" wrapText="1"/>
    </xf>
    <xf numFmtId="2" fontId="3" fillId="4" borderId="1" xfId="0" applyNumberFormat="1" applyFont="1" applyFill="1" applyBorder="1" applyAlignment="1">
      <alignment horizontal="center" vertical="top" wrapText="1"/>
    </xf>
    <xf numFmtId="0" fontId="12" fillId="4" borderId="1" xfId="0" applyNumberFormat="1" applyFont="1" applyFill="1" applyBorder="1" applyAlignment="1">
      <alignment horizontal="right"/>
    </xf>
    <xf numFmtId="2" fontId="3" fillId="0" borderId="1" xfId="0" applyNumberFormat="1" applyFont="1" applyBorder="1" applyAlignment="1">
      <alignment horizontal="center" vertical="top" wrapText="1"/>
    </xf>
    <xf numFmtId="0" fontId="12" fillId="4" borderId="1" xfId="0" applyFont="1" applyFill="1" applyBorder="1"/>
    <xf numFmtId="0" fontId="5" fillId="2" borderId="2" xfId="0" applyFont="1" applyFill="1" applyBorder="1" applyAlignment="1">
      <alignment vertical="top" wrapText="1"/>
    </xf>
    <xf numFmtId="16" fontId="5" fillId="3" borderId="2" xfId="0" applyNumberFormat="1" applyFont="1" applyFill="1" applyBorder="1" applyAlignment="1">
      <alignment vertical="top" wrapText="1"/>
    </xf>
    <xf numFmtId="0" fontId="5" fillId="4" borderId="2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13" fillId="0" borderId="0" xfId="2"/>
    <xf numFmtId="0" fontId="13" fillId="0" borderId="0" xfId="2" applyFill="1"/>
    <xf numFmtId="0" fontId="15" fillId="0" borderId="22" xfId="2" applyFont="1" applyBorder="1" applyAlignment="1">
      <alignment horizontal="center" vertical="center" wrapText="1"/>
    </xf>
    <xf numFmtId="0" fontId="14" fillId="6" borderId="20" xfId="2" applyFont="1" applyFill="1" applyBorder="1" applyAlignment="1">
      <alignment horizontal="center" vertical="top" wrapText="1"/>
    </xf>
    <xf numFmtId="0" fontId="16" fillId="0" borderId="25" xfId="2" applyFont="1" applyBorder="1" applyAlignment="1">
      <alignment vertical="top" wrapText="1"/>
    </xf>
    <xf numFmtId="0" fontId="14" fillId="0" borderId="20" xfId="2" applyFont="1" applyFill="1" applyBorder="1" applyAlignment="1">
      <alignment vertical="top" wrapText="1"/>
    </xf>
    <xf numFmtId="0" fontId="4" fillId="0" borderId="20" xfId="2" applyFont="1" applyBorder="1" applyAlignment="1">
      <alignment vertical="top" wrapText="1"/>
    </xf>
    <xf numFmtId="0" fontId="4" fillId="0" borderId="20" xfId="2" applyFont="1" applyFill="1" applyBorder="1" applyAlignment="1">
      <alignment horizontal="center" vertical="top" wrapText="1"/>
    </xf>
    <xf numFmtId="4" fontId="4" fillId="0" borderId="20" xfId="2" applyNumberFormat="1" applyFont="1" applyBorder="1" applyAlignment="1">
      <alignment vertical="top" wrapText="1"/>
    </xf>
    <xf numFmtId="4" fontId="4" fillId="0" borderId="20" xfId="2" applyNumberFormat="1" applyFont="1" applyFill="1" applyBorder="1" applyAlignment="1">
      <alignment horizontal="center" vertical="top" wrapText="1"/>
    </xf>
    <xf numFmtId="0" fontId="16" fillId="0" borderId="20" xfId="2" applyFont="1" applyBorder="1" applyAlignment="1">
      <alignment vertical="top" wrapText="1"/>
    </xf>
    <xf numFmtId="0" fontId="16" fillId="0" borderId="20" xfId="2" applyFont="1" applyBorder="1" applyAlignment="1">
      <alignment horizontal="center" vertical="top" wrapText="1"/>
    </xf>
    <xf numFmtId="0" fontId="4" fillId="9" borderId="20" xfId="2" applyFont="1" applyFill="1" applyBorder="1" applyAlignment="1">
      <alignment horizontal="center" vertical="top" wrapText="1"/>
    </xf>
    <xf numFmtId="4" fontId="4" fillId="9" borderId="20" xfId="2" applyNumberFormat="1" applyFont="1" applyFill="1" applyBorder="1" applyAlignment="1">
      <alignment horizontal="center" vertical="top" wrapText="1"/>
    </xf>
    <xf numFmtId="4" fontId="14" fillId="9" borderId="20" xfId="2" applyNumberFormat="1" applyFont="1" applyFill="1" applyBorder="1" applyAlignment="1">
      <alignment horizontal="center" vertical="top" wrapText="1"/>
    </xf>
    <xf numFmtId="0" fontId="17" fillId="9" borderId="20" xfId="2" applyFont="1" applyFill="1" applyBorder="1" applyAlignment="1">
      <alignment horizontal="center" vertical="top" wrapText="1"/>
    </xf>
    <xf numFmtId="0" fontId="18" fillId="0" borderId="0" xfId="2" applyFont="1"/>
    <xf numFmtId="0" fontId="18" fillId="0" borderId="0" xfId="2" applyFont="1" applyFill="1"/>
    <xf numFmtId="0" fontId="4" fillId="0" borderId="20" xfId="2" applyFont="1" applyFill="1" applyBorder="1" applyAlignment="1">
      <alignment vertical="top" wrapText="1"/>
    </xf>
    <xf numFmtId="0" fontId="3" fillId="0" borderId="20" xfId="2" applyFont="1" applyFill="1" applyBorder="1" applyAlignment="1">
      <alignment horizontal="center" vertical="top"/>
    </xf>
    <xf numFmtId="0" fontId="14" fillId="9" borderId="20" xfId="2" applyFont="1" applyFill="1" applyBorder="1" applyAlignment="1">
      <alignment horizontal="center" vertical="top" wrapText="1"/>
    </xf>
    <xf numFmtId="0" fontId="4" fillId="6" borderId="20" xfId="2" applyFont="1" applyFill="1" applyBorder="1" applyAlignment="1">
      <alignment vertical="top" wrapText="1"/>
    </xf>
    <xf numFmtId="0" fontId="4" fillId="6" borderId="21" xfId="2" applyFont="1" applyFill="1" applyBorder="1" applyAlignment="1">
      <alignment vertical="top" wrapText="1"/>
    </xf>
    <xf numFmtId="4" fontId="4" fillId="0" borderId="21" xfId="2" applyNumberFormat="1" applyFont="1" applyBorder="1" applyAlignment="1">
      <alignment vertical="top" wrapText="1"/>
    </xf>
    <xf numFmtId="0" fontId="4" fillId="10" borderId="20" xfId="2" applyFont="1" applyFill="1" applyBorder="1" applyAlignment="1">
      <alignment horizontal="center" vertical="top" wrapText="1"/>
    </xf>
    <xf numFmtId="0" fontId="19" fillId="10" borderId="20" xfId="2" applyFont="1" applyFill="1" applyBorder="1" applyAlignment="1">
      <alignment horizontal="center" vertical="top" wrapText="1"/>
    </xf>
    <xf numFmtId="4" fontId="19" fillId="10" borderId="20" xfId="2" applyNumberFormat="1" applyFont="1" applyFill="1" applyBorder="1" applyAlignment="1">
      <alignment horizontal="center" vertical="top" wrapText="1"/>
    </xf>
    <xf numFmtId="0" fontId="14" fillId="10" borderId="20" xfId="2" applyFont="1" applyFill="1" applyBorder="1" applyAlignment="1">
      <alignment horizontal="center" vertical="top" wrapText="1"/>
    </xf>
    <xf numFmtId="4" fontId="13" fillId="0" borderId="0" xfId="2" applyNumberFormat="1"/>
    <xf numFmtId="0" fontId="5" fillId="2" borderId="2" xfId="0" applyFont="1" applyFill="1" applyBorder="1" applyAlignment="1">
      <alignment vertical="center" wrapText="1"/>
    </xf>
    <xf numFmtId="0" fontId="1" fillId="0" borderId="0" xfId="3"/>
    <xf numFmtId="0" fontId="7" fillId="0" borderId="0" xfId="3" applyFont="1"/>
    <xf numFmtId="0" fontId="1" fillId="0" borderId="0" xfId="3" applyFill="1"/>
    <xf numFmtId="0" fontId="20" fillId="0" borderId="21" xfId="3" applyFont="1" applyBorder="1" applyAlignment="1">
      <alignment wrapText="1"/>
    </xf>
    <xf numFmtId="0" fontId="21" fillId="0" borderId="21" xfId="3" applyFont="1" applyBorder="1" applyAlignment="1">
      <alignment wrapText="1"/>
    </xf>
    <xf numFmtId="0" fontId="21" fillId="0" borderId="28" xfId="3" applyFont="1" applyBorder="1" applyAlignment="1">
      <alignment wrapText="1"/>
    </xf>
    <xf numFmtId="0" fontId="21" fillId="0" borderId="27" xfId="3" applyFont="1" applyFill="1" applyBorder="1" applyAlignment="1">
      <alignment horizontal="center" wrapText="1"/>
    </xf>
    <xf numFmtId="0" fontId="22" fillId="0" borderId="0" xfId="3" applyFont="1" applyAlignment="1">
      <alignment wrapText="1"/>
    </xf>
    <xf numFmtId="0" fontId="20" fillId="0" borderId="24" xfId="3" applyFont="1" applyBorder="1" applyAlignment="1">
      <alignment wrapText="1"/>
    </xf>
    <xf numFmtId="0" fontId="21" fillId="0" borderId="24" xfId="3" applyFont="1" applyBorder="1" applyAlignment="1">
      <alignment wrapText="1"/>
    </xf>
    <xf numFmtId="0" fontId="21" fillId="0" borderId="20" xfId="3" applyFont="1" applyFill="1" applyBorder="1" applyAlignment="1">
      <alignment wrapText="1"/>
    </xf>
    <xf numFmtId="0" fontId="21" fillId="0" borderId="20" xfId="3" applyFont="1" applyBorder="1" applyAlignment="1">
      <alignment horizontal="center" wrapText="1"/>
    </xf>
    <xf numFmtId="0" fontId="21" fillId="0" borderId="0" xfId="3" applyFont="1" applyBorder="1" applyAlignment="1">
      <alignment wrapText="1"/>
    </xf>
    <xf numFmtId="0" fontId="21" fillId="0" borderId="20" xfId="3" applyFont="1" applyBorder="1" applyAlignment="1">
      <alignment wrapText="1"/>
    </xf>
    <xf numFmtId="0" fontId="23" fillId="0" borderId="28" xfId="3" applyFont="1" applyBorder="1" applyAlignment="1">
      <alignment wrapText="1"/>
    </xf>
    <xf numFmtId="0" fontId="23" fillId="0" borderId="20" xfId="3" applyFont="1" applyFill="1" applyBorder="1" applyAlignment="1">
      <alignment horizontal="right" wrapText="1"/>
    </xf>
    <xf numFmtId="0" fontId="21" fillId="0" borderId="20" xfId="3" applyFont="1" applyFill="1" applyBorder="1" applyAlignment="1">
      <alignment horizontal="right" wrapText="1"/>
    </xf>
    <xf numFmtId="0" fontId="21" fillId="0" borderId="17" xfId="3" applyFont="1" applyBorder="1" applyAlignment="1">
      <alignment horizontal="left" vertical="top" wrapText="1"/>
    </xf>
    <xf numFmtId="0" fontId="21" fillId="0" borderId="0" xfId="3" applyFont="1" applyBorder="1" applyAlignment="1">
      <alignment horizontal="left" vertical="top" wrapText="1"/>
    </xf>
    <xf numFmtId="0" fontId="23" fillId="0" borderId="20" xfId="3" applyFont="1" applyBorder="1" applyAlignment="1">
      <alignment wrapText="1"/>
    </xf>
    <xf numFmtId="4" fontId="23" fillId="0" borderId="20" xfId="3" applyNumberFormat="1" applyFont="1" applyFill="1" applyBorder="1" applyAlignment="1">
      <alignment horizontal="right" wrapText="1"/>
    </xf>
    <xf numFmtId="4" fontId="21" fillId="0" borderId="20" xfId="3" applyNumberFormat="1" applyFont="1" applyFill="1" applyBorder="1" applyAlignment="1">
      <alignment horizontal="right" wrapText="1"/>
    </xf>
    <xf numFmtId="0" fontId="22" fillId="0" borderId="0" xfId="3" applyFont="1" applyBorder="1" applyAlignment="1">
      <alignment wrapText="1"/>
    </xf>
    <xf numFmtId="4" fontId="24" fillId="0" borderId="20" xfId="3" applyNumberFormat="1" applyFont="1" applyFill="1" applyBorder="1" applyAlignment="1">
      <alignment horizontal="right" wrapText="1"/>
    </xf>
    <xf numFmtId="0" fontId="20" fillId="0" borderId="20" xfId="3" applyFont="1" applyFill="1" applyBorder="1" applyAlignment="1">
      <alignment horizontal="right" wrapText="1"/>
    </xf>
    <xf numFmtId="0" fontId="1" fillId="0" borderId="20" xfId="3" applyFill="1" applyBorder="1" applyAlignment="1">
      <alignment horizontal="right"/>
    </xf>
    <xf numFmtId="0" fontId="3" fillId="0" borderId="0" xfId="3" applyFont="1" applyAlignment="1">
      <alignment wrapText="1"/>
    </xf>
    <xf numFmtId="0" fontId="3" fillId="0" borderId="0" xfId="3" applyFont="1" applyFill="1" applyAlignment="1">
      <alignment wrapText="1"/>
    </xf>
    <xf numFmtId="0" fontId="22" fillId="0" borderId="0" xfId="3" applyFont="1"/>
    <xf numFmtId="0" fontId="22" fillId="0" borderId="0" xfId="3" applyFont="1" applyAlignment="1">
      <alignment horizontal="right" indent="15"/>
    </xf>
    <xf numFmtId="0" fontId="25" fillId="0" borderId="0" xfId="3" applyFont="1"/>
    <xf numFmtId="0" fontId="14" fillId="0" borderId="19" xfId="2" applyFont="1" applyBorder="1" applyAlignment="1">
      <alignment horizontal="center"/>
    </xf>
    <xf numFmtId="0" fontId="15" fillId="0" borderId="20" xfId="2" applyFont="1" applyBorder="1" applyAlignment="1">
      <alignment horizontal="center" vertical="center" wrapText="1"/>
    </xf>
    <xf numFmtId="0" fontId="15" fillId="0" borderId="21" xfId="2" applyFont="1" applyBorder="1" applyAlignment="1">
      <alignment horizontal="center" vertical="center" wrapText="1"/>
    </xf>
    <xf numFmtId="0" fontId="15" fillId="0" borderId="23" xfId="2" applyFont="1" applyBorder="1" applyAlignment="1">
      <alignment horizontal="center" vertical="center" wrapText="1"/>
    </xf>
    <xf numFmtId="0" fontId="15" fillId="0" borderId="21" xfId="2" applyFont="1" applyBorder="1" applyAlignment="1">
      <alignment horizontal="center" vertical="center" textRotation="90" wrapText="1"/>
    </xf>
    <xf numFmtId="0" fontId="15" fillId="0" borderId="23" xfId="2" applyFont="1" applyBorder="1" applyAlignment="1">
      <alignment horizontal="center" vertical="center" textRotation="90" wrapText="1"/>
    </xf>
    <xf numFmtId="0" fontId="3" fillId="0" borderId="21" xfId="2" applyFont="1" applyBorder="1" applyAlignment="1">
      <alignment horizontal="center" vertical="center" textRotation="90" wrapText="1"/>
    </xf>
    <xf numFmtId="0" fontId="3" fillId="0" borderId="23" xfId="2" applyFont="1" applyBorder="1" applyAlignment="1">
      <alignment horizontal="center" vertical="center" textRotation="90" wrapText="1"/>
    </xf>
    <xf numFmtId="0" fontId="3" fillId="0" borderId="24" xfId="2" applyFont="1" applyBorder="1" applyAlignment="1">
      <alignment horizontal="center" vertical="center" textRotation="90" wrapText="1"/>
    </xf>
    <xf numFmtId="0" fontId="14" fillId="9" borderId="20" xfId="2" applyFont="1" applyFill="1" applyBorder="1" applyAlignment="1">
      <alignment horizontal="left" vertical="top" wrapText="1"/>
    </xf>
    <xf numFmtId="0" fontId="14" fillId="10" borderId="20" xfId="2" applyFont="1" applyFill="1" applyBorder="1" applyAlignment="1">
      <alignment horizontal="left" vertical="top" wrapText="1"/>
    </xf>
    <xf numFmtId="0" fontId="14" fillId="7" borderId="20" xfId="2" applyFont="1" applyFill="1" applyBorder="1" applyAlignment="1">
      <alignment horizontal="center" vertical="top" wrapText="1"/>
    </xf>
    <xf numFmtId="0" fontId="13" fillId="0" borderId="20" xfId="2" applyBorder="1"/>
    <xf numFmtId="0" fontId="14" fillId="8" borderId="20" xfId="2" applyFont="1" applyFill="1" applyBorder="1" applyAlignment="1">
      <alignment horizontal="center" vertical="top" wrapText="1"/>
    </xf>
    <xf numFmtId="0" fontId="14" fillId="8" borderId="26" xfId="2" applyFont="1" applyFill="1" applyBorder="1" applyAlignment="1">
      <alignment horizontal="center" vertical="top" wrapText="1"/>
    </xf>
    <xf numFmtId="0" fontId="14" fillId="8" borderId="27" xfId="2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wrapText="1"/>
    </xf>
    <xf numFmtId="0" fontId="9" fillId="5" borderId="16" xfId="0" applyFont="1" applyFill="1" applyBorder="1" applyAlignment="1">
      <alignment horizontal="center" wrapText="1"/>
    </xf>
    <xf numFmtId="0" fontId="9" fillId="5" borderId="10" xfId="0" applyFont="1" applyFill="1" applyBorder="1" applyAlignment="1">
      <alignment horizontal="center" wrapText="1"/>
    </xf>
    <xf numFmtId="0" fontId="9" fillId="5" borderId="17" xfId="0" applyFont="1" applyFill="1" applyBorder="1" applyAlignment="1">
      <alignment horizontal="center" wrapText="1"/>
    </xf>
    <xf numFmtId="0" fontId="9" fillId="5" borderId="0" xfId="0" applyFont="1" applyFill="1" applyBorder="1" applyAlignment="1">
      <alignment horizontal="center" wrapText="1"/>
    </xf>
    <xf numFmtId="0" fontId="9" fillId="5" borderId="18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5" borderId="7" xfId="0" applyFont="1" applyFill="1" applyBorder="1" applyAlignment="1">
      <alignment horizontal="center" wrapText="1"/>
    </xf>
    <xf numFmtId="0" fontId="2" fillId="5" borderId="8" xfId="0" applyFont="1" applyFill="1" applyBorder="1" applyAlignment="1">
      <alignment horizontal="center" wrapText="1"/>
    </xf>
    <xf numFmtId="0" fontId="2" fillId="5" borderId="11" xfId="0" applyFont="1" applyFill="1" applyBorder="1" applyAlignment="1">
      <alignment horizontal="center" wrapText="1"/>
    </xf>
    <xf numFmtId="0" fontId="2" fillId="5" borderId="13" xfId="0" applyFont="1" applyFill="1" applyBorder="1" applyAlignment="1">
      <alignment horizontal="center" wrapText="1"/>
    </xf>
    <xf numFmtId="0" fontId="21" fillId="0" borderId="29" xfId="3" applyFont="1" applyBorder="1" applyAlignment="1">
      <alignment horizontal="center" vertical="top" wrapText="1"/>
    </xf>
    <xf numFmtId="0" fontId="21" fillId="0" borderId="27" xfId="3" applyFont="1" applyBorder="1" applyAlignment="1">
      <alignment horizontal="center" vertical="top" wrapText="1"/>
    </xf>
    <xf numFmtId="0" fontId="21" fillId="0" borderId="28" xfId="3" applyFont="1" applyBorder="1" applyAlignment="1">
      <alignment horizontal="center" vertical="top" wrapText="1"/>
    </xf>
    <xf numFmtId="16" fontId="21" fillId="0" borderId="21" xfId="3" applyNumberFormat="1" applyFont="1" applyBorder="1" applyAlignment="1">
      <alignment horizontal="center" vertical="top" wrapText="1"/>
    </xf>
    <xf numFmtId="16" fontId="21" fillId="0" borderId="23" xfId="3" applyNumberFormat="1" applyFont="1" applyBorder="1" applyAlignment="1">
      <alignment horizontal="center" vertical="top" wrapText="1"/>
    </xf>
    <xf numFmtId="16" fontId="21" fillId="0" borderId="24" xfId="3" applyNumberFormat="1" applyFont="1" applyBorder="1" applyAlignment="1">
      <alignment horizontal="center" vertical="top" wrapText="1"/>
    </xf>
    <xf numFmtId="0" fontId="21" fillId="0" borderId="21" xfId="3" applyFont="1" applyBorder="1" applyAlignment="1">
      <alignment horizontal="center" vertical="top" wrapText="1"/>
    </xf>
    <xf numFmtId="0" fontId="21" fillId="0" borderId="23" xfId="3" applyFont="1" applyBorder="1" applyAlignment="1">
      <alignment horizontal="center" vertical="top" wrapText="1"/>
    </xf>
    <xf numFmtId="0" fontId="21" fillId="0" borderId="24" xfId="3" applyFont="1" applyBorder="1" applyAlignment="1">
      <alignment horizontal="center" vertical="top" wrapText="1"/>
    </xf>
    <xf numFmtId="0" fontId="21" fillId="0" borderId="21" xfId="3" applyFont="1" applyBorder="1" applyAlignment="1">
      <alignment horizontal="center" vertical="center" textRotation="90" wrapText="1"/>
    </xf>
    <xf numFmtId="0" fontId="21" fillId="0" borderId="23" xfId="3" applyFont="1" applyBorder="1" applyAlignment="1">
      <alignment horizontal="center" vertical="center" textRotation="90" wrapText="1"/>
    </xf>
    <xf numFmtId="0" fontId="21" fillId="0" borderId="24" xfId="3" applyFont="1" applyBorder="1" applyAlignment="1">
      <alignment horizontal="center" vertical="center" textRotation="90" wrapText="1"/>
    </xf>
    <xf numFmtId="0" fontId="20" fillId="0" borderId="21" xfId="3" applyFont="1" applyBorder="1" applyAlignment="1">
      <alignment horizontal="center" vertical="top" wrapText="1"/>
    </xf>
    <xf numFmtId="0" fontId="20" fillId="0" borderId="23" xfId="3" applyFont="1" applyBorder="1" applyAlignment="1">
      <alignment horizontal="center" vertical="top" wrapText="1"/>
    </xf>
    <xf numFmtId="0" fontId="20" fillId="0" borderId="24" xfId="3" applyFont="1" applyBorder="1" applyAlignment="1">
      <alignment horizontal="center" vertical="top" wrapText="1"/>
    </xf>
    <xf numFmtId="0" fontId="22" fillId="0" borderId="0" xfId="3" applyFont="1" applyBorder="1" applyAlignment="1">
      <alignment wrapText="1"/>
    </xf>
    <xf numFmtId="0" fontId="26" fillId="0" borderId="0" xfId="3" applyFont="1" applyAlignment="1">
      <alignment horizontal="justify" vertical="top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33"/>
  <sheetViews>
    <sheetView zoomScaleSheetLayoutView="100" workbookViewId="0">
      <selection activeCell="D31" sqref="D31"/>
    </sheetView>
  </sheetViews>
  <sheetFormatPr defaultRowHeight="15"/>
  <cols>
    <col min="1" max="1" width="4.28515625" style="39" customWidth="1"/>
    <col min="2" max="2" width="28.28515625" style="39" customWidth="1"/>
    <col min="3" max="3" width="10.28515625" style="39" customWidth="1"/>
    <col min="4" max="4" width="53.85546875" style="39" customWidth="1"/>
    <col min="5" max="5" width="17.5703125" style="39" customWidth="1"/>
    <col min="6" max="6" width="24.42578125" style="39" customWidth="1"/>
    <col min="7" max="7" width="23.42578125" style="39" customWidth="1"/>
    <col min="8" max="8" width="8" style="39" customWidth="1"/>
    <col min="9" max="9" width="23.42578125" style="39" customWidth="1"/>
    <col min="10" max="10" width="9.140625" style="39"/>
    <col min="11" max="11" width="9.140625" style="40"/>
    <col min="12" max="16384" width="9.140625" style="39"/>
  </cols>
  <sheetData>
    <row r="3" spans="1:11">
      <c r="A3" s="100" t="s">
        <v>114</v>
      </c>
      <c r="B3" s="100"/>
      <c r="C3" s="100"/>
      <c r="D3" s="100"/>
      <c r="E3" s="100"/>
      <c r="F3" s="100"/>
      <c r="G3" s="100"/>
      <c r="H3" s="100"/>
      <c r="I3" s="100"/>
    </row>
    <row r="4" spans="1:11" ht="24.75" customHeight="1">
      <c r="A4" s="101" t="s">
        <v>93</v>
      </c>
      <c r="B4" s="101" t="s">
        <v>115</v>
      </c>
      <c r="C4" s="102" t="s">
        <v>116</v>
      </c>
      <c r="D4" s="101" t="s">
        <v>117</v>
      </c>
      <c r="E4" s="41"/>
      <c r="F4" s="104" t="s">
        <v>118</v>
      </c>
      <c r="G4" s="104" t="s">
        <v>119</v>
      </c>
      <c r="H4" s="106" t="s">
        <v>12</v>
      </c>
      <c r="I4" s="104" t="s">
        <v>120</v>
      </c>
    </row>
    <row r="5" spans="1:11" ht="30" customHeight="1">
      <c r="A5" s="101"/>
      <c r="B5" s="101"/>
      <c r="C5" s="103"/>
      <c r="D5" s="101"/>
      <c r="E5" s="101" t="s">
        <v>121</v>
      </c>
      <c r="F5" s="105"/>
      <c r="G5" s="105"/>
      <c r="H5" s="107"/>
      <c r="I5" s="105"/>
    </row>
    <row r="6" spans="1:11" ht="38.25" customHeight="1">
      <c r="A6" s="101"/>
      <c r="B6" s="101"/>
      <c r="C6" s="103"/>
      <c r="D6" s="101"/>
      <c r="E6" s="101"/>
      <c r="F6" s="105"/>
      <c r="G6" s="105"/>
      <c r="H6" s="108"/>
      <c r="I6" s="105"/>
    </row>
    <row r="7" spans="1:11">
      <c r="A7" s="42">
        <v>1</v>
      </c>
      <c r="B7" s="42">
        <v>2</v>
      </c>
      <c r="C7" s="42">
        <v>3</v>
      </c>
      <c r="D7" s="42">
        <v>4</v>
      </c>
      <c r="E7" s="42"/>
      <c r="F7" s="42">
        <v>7</v>
      </c>
      <c r="G7" s="42">
        <v>8</v>
      </c>
      <c r="H7" s="42"/>
      <c r="I7" s="42">
        <v>9</v>
      </c>
    </row>
    <row r="8" spans="1:11" ht="15" customHeight="1">
      <c r="A8" s="111" t="s">
        <v>122</v>
      </c>
      <c r="B8" s="112"/>
      <c r="C8" s="112"/>
      <c r="D8" s="112"/>
      <c r="E8" s="112"/>
      <c r="F8" s="112"/>
      <c r="G8" s="112"/>
      <c r="H8" s="112"/>
      <c r="I8" s="112"/>
      <c r="J8" s="43"/>
    </row>
    <row r="9" spans="1:11" ht="15" customHeight="1">
      <c r="A9" s="113" t="s">
        <v>123</v>
      </c>
      <c r="B9" s="112"/>
      <c r="C9" s="112"/>
      <c r="D9" s="112"/>
      <c r="E9" s="112"/>
      <c r="F9" s="112"/>
      <c r="G9" s="112"/>
      <c r="H9" s="112"/>
      <c r="I9" s="112"/>
    </row>
    <row r="10" spans="1:11" ht="50.25" customHeight="1">
      <c r="A10" s="44"/>
      <c r="B10" s="45" t="s">
        <v>124</v>
      </c>
      <c r="C10" s="46">
        <v>2020</v>
      </c>
      <c r="D10" s="47" t="s">
        <v>125</v>
      </c>
      <c r="E10" s="48">
        <v>38032.300000000003</v>
      </c>
      <c r="F10" s="49" t="s">
        <v>126</v>
      </c>
      <c r="G10" s="49" t="s">
        <v>127</v>
      </c>
      <c r="H10" s="50">
        <v>100</v>
      </c>
      <c r="I10" s="49" t="s">
        <v>128</v>
      </c>
    </row>
    <row r="11" spans="1:11" ht="50.25" customHeight="1">
      <c r="A11" s="44"/>
      <c r="B11" s="45" t="s">
        <v>129</v>
      </c>
      <c r="C11" s="46">
        <v>2020</v>
      </c>
      <c r="D11" s="47" t="s">
        <v>125</v>
      </c>
      <c r="E11" s="48">
        <v>96932.3</v>
      </c>
      <c r="F11" s="49" t="s">
        <v>126</v>
      </c>
      <c r="G11" s="49" t="s">
        <v>127</v>
      </c>
      <c r="H11" s="50">
        <v>100</v>
      </c>
      <c r="I11" s="49" t="s">
        <v>128</v>
      </c>
    </row>
    <row r="12" spans="1:11" ht="33" customHeight="1">
      <c r="A12" s="109" t="s">
        <v>130</v>
      </c>
      <c r="B12" s="109"/>
      <c r="C12" s="51">
        <v>2020</v>
      </c>
      <c r="D12" s="52" t="s">
        <v>86</v>
      </c>
      <c r="E12" s="53">
        <f>SUM(E10:E11)</f>
        <v>134964.6</v>
      </c>
      <c r="F12" s="54" t="s">
        <v>131</v>
      </c>
      <c r="G12" s="54" t="s">
        <v>131</v>
      </c>
      <c r="H12" s="54"/>
      <c r="I12" s="54" t="s">
        <v>131</v>
      </c>
    </row>
    <row r="13" spans="1:11" s="55" customFormat="1" ht="15" customHeight="1">
      <c r="A13" s="113" t="s">
        <v>132</v>
      </c>
      <c r="B13" s="112"/>
      <c r="C13" s="112"/>
      <c r="D13" s="112"/>
      <c r="E13" s="112"/>
      <c r="F13" s="112"/>
      <c r="G13" s="112"/>
      <c r="H13" s="112"/>
      <c r="I13" s="112"/>
      <c r="K13" s="56"/>
    </row>
    <row r="14" spans="1:11" ht="51">
      <c r="A14" s="57"/>
      <c r="B14" s="45" t="s">
        <v>133</v>
      </c>
      <c r="C14" s="58">
        <v>2020</v>
      </c>
      <c r="D14" s="47" t="s">
        <v>125</v>
      </c>
      <c r="E14" s="48">
        <v>3529.5</v>
      </c>
      <c r="F14" s="49" t="s">
        <v>134</v>
      </c>
      <c r="G14" s="49" t="s">
        <v>135</v>
      </c>
      <c r="H14" s="50">
        <v>100</v>
      </c>
      <c r="I14" s="49" t="s">
        <v>136</v>
      </c>
    </row>
    <row r="15" spans="1:11" ht="75.75" customHeight="1">
      <c r="A15" s="109" t="s">
        <v>137</v>
      </c>
      <c r="B15" s="109"/>
      <c r="C15" s="51">
        <v>2020</v>
      </c>
      <c r="D15" s="59" t="s">
        <v>86</v>
      </c>
      <c r="E15" s="53">
        <f>SUM(E14:E14)</f>
        <v>3529.5</v>
      </c>
      <c r="F15" s="54" t="s">
        <v>131</v>
      </c>
      <c r="G15" s="59" t="s">
        <v>86</v>
      </c>
      <c r="H15" s="59"/>
      <c r="I15" s="59" t="s">
        <v>131</v>
      </c>
    </row>
    <row r="16" spans="1:11" ht="23.25" customHeight="1">
      <c r="A16" s="114" t="s">
        <v>138</v>
      </c>
      <c r="B16" s="115"/>
      <c r="C16" s="115"/>
      <c r="D16" s="115"/>
      <c r="E16" s="115"/>
      <c r="F16" s="115"/>
      <c r="G16" s="115"/>
      <c r="H16" s="115"/>
      <c r="I16" s="115"/>
    </row>
    <row r="17" spans="1:9" ht="73.5" customHeight="1">
      <c r="A17" s="44"/>
      <c r="B17" s="60" t="s">
        <v>139</v>
      </c>
      <c r="C17" s="46">
        <v>2020</v>
      </c>
      <c r="D17" s="47" t="s">
        <v>125</v>
      </c>
      <c r="E17" s="48">
        <v>10526.8</v>
      </c>
      <c r="F17" s="49" t="s">
        <v>140</v>
      </c>
      <c r="G17" s="49" t="s">
        <v>140</v>
      </c>
      <c r="H17" s="50">
        <v>100</v>
      </c>
      <c r="I17" s="49" t="s">
        <v>141</v>
      </c>
    </row>
    <row r="18" spans="1:9" ht="78.75">
      <c r="A18" s="44"/>
      <c r="B18" s="60" t="s">
        <v>142</v>
      </c>
      <c r="C18" s="46">
        <v>2020</v>
      </c>
      <c r="D18" s="47" t="s">
        <v>125</v>
      </c>
      <c r="E18" s="48">
        <v>29300.7</v>
      </c>
      <c r="F18" s="49" t="s">
        <v>140</v>
      </c>
      <c r="G18" s="49" t="s">
        <v>140</v>
      </c>
      <c r="H18" s="50">
        <v>100</v>
      </c>
      <c r="I18" s="49" t="s">
        <v>143</v>
      </c>
    </row>
    <row r="19" spans="1:9" ht="75" customHeight="1">
      <c r="A19" s="44"/>
      <c r="B19" s="61" t="s">
        <v>144</v>
      </c>
      <c r="C19" s="46">
        <v>2020</v>
      </c>
      <c r="D19" s="62" t="s">
        <v>125</v>
      </c>
      <c r="E19" s="48">
        <v>4719.8999999999996</v>
      </c>
      <c r="F19" s="49" t="s">
        <v>140</v>
      </c>
      <c r="G19" s="49" t="s">
        <v>140</v>
      </c>
      <c r="H19" s="50">
        <v>100</v>
      </c>
      <c r="I19" s="49" t="s">
        <v>145</v>
      </c>
    </row>
    <row r="20" spans="1:9" ht="78.75">
      <c r="A20" s="44"/>
      <c r="B20" s="60" t="s">
        <v>146</v>
      </c>
      <c r="C20" s="46">
        <v>2020</v>
      </c>
      <c r="D20" s="47" t="s">
        <v>125</v>
      </c>
      <c r="E20" s="48">
        <v>9970.1</v>
      </c>
      <c r="F20" s="49" t="s">
        <v>140</v>
      </c>
      <c r="G20" s="49" t="s">
        <v>140</v>
      </c>
      <c r="H20" s="50">
        <v>100</v>
      </c>
      <c r="I20" s="49" t="s">
        <v>147</v>
      </c>
    </row>
    <row r="21" spans="1:9" ht="25.5" customHeight="1">
      <c r="A21" s="109" t="s">
        <v>148</v>
      </c>
      <c r="B21" s="109"/>
      <c r="C21" s="51">
        <v>2020</v>
      </c>
      <c r="D21" s="59" t="s">
        <v>86</v>
      </c>
      <c r="E21" s="53">
        <f>SUM(E17:E20)</f>
        <v>54517.5</v>
      </c>
      <c r="F21" s="54" t="s">
        <v>131</v>
      </c>
      <c r="G21" s="59" t="s">
        <v>86</v>
      </c>
      <c r="H21" s="59"/>
      <c r="I21" s="59" t="s">
        <v>131</v>
      </c>
    </row>
    <row r="22" spans="1:9" ht="35.25" customHeight="1">
      <c r="A22" s="110" t="s">
        <v>149</v>
      </c>
      <c r="B22" s="110"/>
      <c r="C22" s="63">
        <v>2020</v>
      </c>
      <c r="D22" s="64" t="s">
        <v>86</v>
      </c>
      <c r="E22" s="65">
        <f>E12+E15+E21</f>
        <v>193011.6</v>
      </c>
      <c r="F22" s="66" t="s">
        <v>86</v>
      </c>
      <c r="G22" s="64" t="s">
        <v>86</v>
      </c>
      <c r="H22" s="64"/>
      <c r="I22" s="64" t="s">
        <v>131</v>
      </c>
    </row>
    <row r="26" spans="1:9">
      <c r="E26" s="67"/>
    </row>
    <row r="29" spans="1:9">
      <c r="E29" s="67"/>
    </row>
    <row r="33" spans="5:5">
      <c r="E33" s="67"/>
    </row>
  </sheetData>
  <mergeCells count="18">
    <mergeCell ref="A21:B21"/>
    <mergeCell ref="A22:B22"/>
    <mergeCell ref="A8:I8"/>
    <mergeCell ref="A9:I9"/>
    <mergeCell ref="A12:B12"/>
    <mergeCell ref="A13:I13"/>
    <mergeCell ref="A15:B15"/>
    <mergeCell ref="A16:I16"/>
    <mergeCell ref="A3:I3"/>
    <mergeCell ref="A4:A6"/>
    <mergeCell ref="B4:B6"/>
    <mergeCell ref="C4:C6"/>
    <mergeCell ref="D4:D6"/>
    <mergeCell ref="F4:F6"/>
    <mergeCell ref="G4:G6"/>
    <mergeCell ref="H4:H6"/>
    <mergeCell ref="I4:I6"/>
    <mergeCell ref="E5:E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27"/>
  <sheetViews>
    <sheetView workbookViewId="0">
      <pane ySplit="6" topLeftCell="A7" activePane="bottomLeft" state="frozen"/>
      <selection pane="bottomLeft" activeCell="F32" sqref="F32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6" width="12" customWidth="1"/>
    <col min="7" max="7" width="8.85546875" customWidth="1"/>
    <col min="8" max="8" width="12" customWidth="1"/>
    <col min="9" max="9" width="8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116" t="s">
        <v>88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3"/>
      <c r="N1" s="13"/>
      <c r="O1" s="13"/>
      <c r="P1" s="13"/>
      <c r="Q1" s="13"/>
      <c r="R1" s="13"/>
      <c r="S1" s="13"/>
    </row>
    <row r="2" spans="1:19" ht="18.75">
      <c r="A2" s="116" t="s">
        <v>89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3"/>
      <c r="O2" s="13"/>
      <c r="P2" s="13"/>
      <c r="Q2" s="13"/>
      <c r="R2" s="13"/>
      <c r="S2" s="13"/>
    </row>
    <row r="3" spans="1:19" ht="18.75">
      <c r="A3" s="117" t="s">
        <v>91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4"/>
      <c r="O3" s="14"/>
      <c r="P3" s="14"/>
      <c r="Q3" s="14"/>
      <c r="R3" s="14"/>
      <c r="S3" s="14"/>
    </row>
    <row r="4" spans="1:19" ht="18.75">
      <c r="A4" s="116" t="s">
        <v>113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38.25">
      <c r="A8" s="33">
        <v>11</v>
      </c>
      <c r="B8" s="33" t="s">
        <v>18</v>
      </c>
      <c r="C8" s="6">
        <v>2020</v>
      </c>
      <c r="D8" s="9">
        <v>193011.6</v>
      </c>
      <c r="E8" s="9">
        <v>36419.599999999999</v>
      </c>
      <c r="F8" s="9">
        <v>0</v>
      </c>
      <c r="G8" s="9">
        <v>0</v>
      </c>
      <c r="H8" s="9">
        <v>156592</v>
      </c>
      <c r="I8" s="9">
        <v>0</v>
      </c>
      <c r="J8" s="68" t="s">
        <v>86</v>
      </c>
      <c r="K8" s="68" t="s">
        <v>86</v>
      </c>
      <c r="L8" s="68" t="s">
        <v>86</v>
      </c>
      <c r="M8" s="68" t="s">
        <v>86</v>
      </c>
    </row>
    <row r="9" spans="1:19" ht="89.25">
      <c r="A9" s="34" t="s">
        <v>13</v>
      </c>
      <c r="B9" s="35" t="s">
        <v>87</v>
      </c>
      <c r="C9" s="7">
        <v>2020</v>
      </c>
      <c r="D9" s="10">
        <v>10526.8</v>
      </c>
      <c r="E9" s="10">
        <v>0</v>
      </c>
      <c r="F9" s="10">
        <v>0</v>
      </c>
      <c r="G9" s="10">
        <v>0</v>
      </c>
      <c r="H9" s="10">
        <v>10526.8</v>
      </c>
      <c r="I9" s="10">
        <v>0</v>
      </c>
      <c r="J9" s="36" t="s">
        <v>109</v>
      </c>
      <c r="K9" s="30"/>
      <c r="L9" s="30"/>
      <c r="M9" s="30"/>
    </row>
    <row r="10" spans="1:19" ht="38.25">
      <c r="A10" s="37" t="s">
        <v>14</v>
      </c>
      <c r="B10" s="38" t="s">
        <v>19</v>
      </c>
      <c r="C10" s="8">
        <v>2020</v>
      </c>
      <c r="D10" s="11">
        <v>6329.9</v>
      </c>
      <c r="E10" s="11">
        <v>0</v>
      </c>
      <c r="F10" s="11">
        <v>0</v>
      </c>
      <c r="G10" s="11">
        <v>0</v>
      </c>
      <c r="H10" s="11">
        <v>6329.9</v>
      </c>
      <c r="I10" s="11">
        <v>0</v>
      </c>
      <c r="J10" s="31" t="s">
        <v>86</v>
      </c>
      <c r="K10" s="31" t="s">
        <v>86</v>
      </c>
      <c r="L10" s="31" t="s">
        <v>86</v>
      </c>
      <c r="M10" s="31" t="s">
        <v>86</v>
      </c>
    </row>
    <row r="11" spans="1:19" ht="38.25">
      <c r="A11" s="37" t="s">
        <v>15</v>
      </c>
      <c r="B11" s="38" t="s">
        <v>20</v>
      </c>
      <c r="C11" s="8">
        <v>2020</v>
      </c>
      <c r="D11" s="11">
        <v>1273.4000000000001</v>
      </c>
      <c r="E11" s="11">
        <v>0</v>
      </c>
      <c r="F11" s="11">
        <v>0</v>
      </c>
      <c r="G11" s="11">
        <v>0</v>
      </c>
      <c r="H11" s="11">
        <v>1273.4000000000001</v>
      </c>
      <c r="I11" s="11">
        <v>0</v>
      </c>
      <c r="J11" s="31" t="s">
        <v>86</v>
      </c>
      <c r="K11" s="31" t="s">
        <v>86</v>
      </c>
      <c r="L11" s="31" t="s">
        <v>86</v>
      </c>
      <c r="M11" s="31" t="s">
        <v>86</v>
      </c>
    </row>
    <row r="12" spans="1:19" ht="25.5">
      <c r="A12" s="37" t="s">
        <v>16</v>
      </c>
      <c r="B12" s="38" t="s">
        <v>21</v>
      </c>
      <c r="C12" s="8">
        <v>2020</v>
      </c>
      <c r="D12" s="11">
        <v>2923.5</v>
      </c>
      <c r="E12" s="11">
        <v>0</v>
      </c>
      <c r="F12" s="11">
        <v>0</v>
      </c>
      <c r="G12" s="11">
        <v>0</v>
      </c>
      <c r="H12" s="11">
        <v>2923.5</v>
      </c>
      <c r="I12" s="11">
        <v>0</v>
      </c>
      <c r="J12" s="31" t="s">
        <v>86</v>
      </c>
      <c r="K12" s="31" t="s">
        <v>86</v>
      </c>
      <c r="L12" s="31" t="s">
        <v>86</v>
      </c>
      <c r="M12" s="31" t="s">
        <v>86</v>
      </c>
    </row>
    <row r="13" spans="1:19" ht="89.25">
      <c r="A13" s="34" t="s">
        <v>23</v>
      </c>
      <c r="B13" s="35" t="s">
        <v>28</v>
      </c>
      <c r="C13" s="7">
        <v>2020</v>
      </c>
      <c r="D13" s="10">
        <v>29300.7</v>
      </c>
      <c r="E13" s="10">
        <v>0</v>
      </c>
      <c r="F13" s="10">
        <v>0</v>
      </c>
      <c r="G13" s="10">
        <v>0</v>
      </c>
      <c r="H13" s="10">
        <v>29300.7</v>
      </c>
      <c r="I13" s="10">
        <v>0</v>
      </c>
      <c r="J13" s="36" t="s">
        <v>109</v>
      </c>
      <c r="K13" s="30"/>
      <c r="L13" s="30"/>
      <c r="M13" s="30"/>
    </row>
    <row r="14" spans="1:19" ht="38.25">
      <c r="A14" s="37" t="s">
        <v>24</v>
      </c>
      <c r="B14" s="38" t="s">
        <v>25</v>
      </c>
      <c r="C14" s="8">
        <v>2020</v>
      </c>
      <c r="D14" s="11">
        <v>29300.7</v>
      </c>
      <c r="E14" s="11">
        <v>0</v>
      </c>
      <c r="F14" s="11">
        <v>0</v>
      </c>
      <c r="G14" s="11">
        <v>0</v>
      </c>
      <c r="H14" s="11">
        <v>29300.7</v>
      </c>
      <c r="I14" s="11">
        <v>0</v>
      </c>
      <c r="J14" s="31" t="s">
        <v>86</v>
      </c>
      <c r="K14" s="31" t="s">
        <v>86</v>
      </c>
      <c r="L14" s="31" t="s">
        <v>86</v>
      </c>
      <c r="M14" s="31" t="s">
        <v>86</v>
      </c>
    </row>
    <row r="15" spans="1:19" ht="89.25">
      <c r="A15" s="34" t="s">
        <v>26</v>
      </c>
      <c r="B15" s="35" t="s">
        <v>29</v>
      </c>
      <c r="C15" s="7">
        <v>2020</v>
      </c>
      <c r="D15" s="10">
        <v>9970.1</v>
      </c>
      <c r="E15" s="10">
        <v>0</v>
      </c>
      <c r="F15" s="10">
        <v>0</v>
      </c>
      <c r="G15" s="10">
        <v>0</v>
      </c>
      <c r="H15" s="10">
        <v>9970.1</v>
      </c>
      <c r="I15" s="10">
        <v>0</v>
      </c>
      <c r="J15" s="36" t="s">
        <v>109</v>
      </c>
      <c r="K15" s="30"/>
      <c r="L15" s="30"/>
      <c r="M15" s="30"/>
    </row>
    <row r="16" spans="1:19" ht="38.25">
      <c r="A16" s="37" t="s">
        <v>27</v>
      </c>
      <c r="B16" s="38" t="s">
        <v>25</v>
      </c>
      <c r="C16" s="8">
        <v>2020</v>
      </c>
      <c r="D16" s="11">
        <v>9970.1</v>
      </c>
      <c r="E16" s="11">
        <v>0</v>
      </c>
      <c r="F16" s="11">
        <v>0</v>
      </c>
      <c r="G16" s="11">
        <v>0</v>
      </c>
      <c r="H16" s="11">
        <v>9970.1</v>
      </c>
      <c r="I16" s="11">
        <v>0</v>
      </c>
      <c r="J16" s="31" t="s">
        <v>86</v>
      </c>
      <c r="K16" s="31" t="s">
        <v>86</v>
      </c>
      <c r="L16" s="31" t="s">
        <v>86</v>
      </c>
      <c r="M16" s="31" t="s">
        <v>86</v>
      </c>
    </row>
    <row r="17" spans="1:13" ht="38.25">
      <c r="A17" s="34" t="s">
        <v>30</v>
      </c>
      <c r="B17" s="35" t="s">
        <v>52</v>
      </c>
      <c r="C17" s="7">
        <v>2020</v>
      </c>
      <c r="D17" s="10">
        <v>38032.299999999996</v>
      </c>
      <c r="E17" s="10">
        <v>36419.599999999999</v>
      </c>
      <c r="F17" s="10">
        <v>0</v>
      </c>
      <c r="G17" s="10">
        <v>0</v>
      </c>
      <c r="H17" s="10">
        <v>1612.7</v>
      </c>
      <c r="I17" s="10">
        <v>0</v>
      </c>
      <c r="J17" s="36" t="s">
        <v>110</v>
      </c>
      <c r="K17" s="30"/>
      <c r="L17" s="30"/>
      <c r="M17" s="32"/>
    </row>
    <row r="18" spans="1:13" ht="38.25">
      <c r="A18" s="37" t="s">
        <v>31</v>
      </c>
      <c r="B18" s="38" t="s">
        <v>150</v>
      </c>
      <c r="C18" s="8">
        <v>2020</v>
      </c>
      <c r="D18" s="11">
        <f t="shared" ref="D18" si="0">SUM(E18:I18)</f>
        <v>1612.7</v>
      </c>
      <c r="E18" s="11">
        <v>0</v>
      </c>
      <c r="F18" s="11">
        <v>0</v>
      </c>
      <c r="G18" s="11">
        <v>0</v>
      </c>
      <c r="H18" s="11">
        <v>1612.7</v>
      </c>
      <c r="I18" s="11">
        <v>0</v>
      </c>
      <c r="J18" s="31" t="s">
        <v>86</v>
      </c>
      <c r="K18" s="31" t="s">
        <v>86</v>
      </c>
      <c r="L18" s="31" t="s">
        <v>86</v>
      </c>
      <c r="M18" s="31" t="s">
        <v>86</v>
      </c>
    </row>
    <row r="19" spans="1:13" ht="38.25">
      <c r="A19" s="37" t="s">
        <v>32</v>
      </c>
      <c r="B19" s="38" t="s">
        <v>151</v>
      </c>
      <c r="C19" s="8">
        <v>2020</v>
      </c>
      <c r="D19" s="11">
        <v>36419.599999999999</v>
      </c>
      <c r="E19" s="11">
        <v>36419.599999999999</v>
      </c>
      <c r="F19" s="11">
        <v>0</v>
      </c>
      <c r="G19" s="11">
        <v>0</v>
      </c>
      <c r="H19" s="11">
        <v>0</v>
      </c>
      <c r="I19" s="11">
        <v>0</v>
      </c>
      <c r="J19" s="31" t="s">
        <v>86</v>
      </c>
      <c r="K19" s="31" t="s">
        <v>86</v>
      </c>
      <c r="L19" s="31" t="s">
        <v>86</v>
      </c>
      <c r="M19" s="31" t="s">
        <v>86</v>
      </c>
    </row>
    <row r="20" spans="1:13" ht="127.5">
      <c r="A20" s="34" t="s">
        <v>43</v>
      </c>
      <c r="B20" s="35" t="s">
        <v>53</v>
      </c>
      <c r="C20" s="7">
        <v>2020</v>
      </c>
      <c r="D20" s="10">
        <v>4719.8999999999996</v>
      </c>
      <c r="E20" s="10">
        <v>0</v>
      </c>
      <c r="F20" s="10">
        <v>0</v>
      </c>
      <c r="G20" s="10">
        <v>0</v>
      </c>
      <c r="H20" s="10">
        <v>4719.8999999999996</v>
      </c>
      <c r="I20" s="10">
        <v>0</v>
      </c>
      <c r="J20" s="36" t="s">
        <v>111</v>
      </c>
      <c r="K20" s="30">
        <v>100</v>
      </c>
      <c r="L20" s="30">
        <v>100</v>
      </c>
      <c r="M20" s="32">
        <f t="shared" ref="M20" si="1">L20/K20*100</f>
        <v>100</v>
      </c>
    </row>
    <row r="21" spans="1:13" ht="38.25">
      <c r="A21" s="37" t="s">
        <v>44</v>
      </c>
      <c r="B21" s="38" t="s">
        <v>48</v>
      </c>
      <c r="C21" s="8">
        <v>2020</v>
      </c>
      <c r="D21" s="11">
        <v>219.9</v>
      </c>
      <c r="E21" s="11">
        <v>0</v>
      </c>
      <c r="F21" s="11">
        <v>0</v>
      </c>
      <c r="G21" s="11">
        <v>0</v>
      </c>
      <c r="H21" s="11">
        <v>219.9</v>
      </c>
      <c r="I21" s="11">
        <v>0</v>
      </c>
      <c r="J21" s="31" t="s">
        <v>86</v>
      </c>
      <c r="K21" s="31" t="s">
        <v>86</v>
      </c>
      <c r="L21" s="31" t="s">
        <v>86</v>
      </c>
      <c r="M21" s="31" t="s">
        <v>86</v>
      </c>
    </row>
    <row r="22" spans="1:13" ht="25.5">
      <c r="A22" s="37" t="s">
        <v>45</v>
      </c>
      <c r="B22" s="38" t="s">
        <v>49</v>
      </c>
      <c r="C22" s="8">
        <v>2020</v>
      </c>
      <c r="D22" s="11">
        <v>4500</v>
      </c>
      <c r="E22" s="11">
        <v>0</v>
      </c>
      <c r="F22" s="11">
        <v>0</v>
      </c>
      <c r="G22" s="11">
        <v>0</v>
      </c>
      <c r="H22" s="11">
        <v>4500</v>
      </c>
      <c r="I22" s="11">
        <v>0</v>
      </c>
      <c r="J22" s="31" t="s">
        <v>86</v>
      </c>
      <c r="K22" s="31" t="s">
        <v>86</v>
      </c>
      <c r="L22" s="31" t="s">
        <v>86</v>
      </c>
      <c r="M22" s="31" t="s">
        <v>86</v>
      </c>
    </row>
    <row r="23" spans="1:13" ht="76.5">
      <c r="A23" s="34" t="s">
        <v>76</v>
      </c>
      <c r="B23" s="35" t="s">
        <v>85</v>
      </c>
      <c r="C23" s="7">
        <v>2020</v>
      </c>
      <c r="D23" s="10">
        <v>3529.5</v>
      </c>
      <c r="E23" s="10">
        <v>0</v>
      </c>
      <c r="F23" s="10">
        <v>0</v>
      </c>
      <c r="G23" s="10">
        <v>0</v>
      </c>
      <c r="H23" s="10">
        <v>3529.5</v>
      </c>
      <c r="I23" s="10">
        <v>0</v>
      </c>
      <c r="J23" s="36" t="s">
        <v>112</v>
      </c>
      <c r="K23" s="28" t="s">
        <v>86</v>
      </c>
      <c r="L23" s="28" t="s">
        <v>86</v>
      </c>
      <c r="M23" s="29" t="s">
        <v>86</v>
      </c>
    </row>
    <row r="24" spans="1:13" ht="63.75">
      <c r="A24" s="37" t="s">
        <v>77</v>
      </c>
      <c r="B24" s="38" t="s">
        <v>84</v>
      </c>
      <c r="C24" s="8">
        <v>2020</v>
      </c>
      <c r="D24" s="11">
        <v>3166.7</v>
      </c>
      <c r="E24" s="11">
        <v>0</v>
      </c>
      <c r="F24" s="11">
        <v>0</v>
      </c>
      <c r="G24" s="11">
        <v>0</v>
      </c>
      <c r="H24" s="11">
        <v>3166.7</v>
      </c>
      <c r="I24" s="11">
        <v>0</v>
      </c>
      <c r="J24" s="31" t="s">
        <v>86</v>
      </c>
      <c r="K24" s="31" t="s">
        <v>86</v>
      </c>
      <c r="L24" s="31" t="s">
        <v>86</v>
      </c>
      <c r="M24" s="31" t="s">
        <v>86</v>
      </c>
    </row>
    <row r="25" spans="1:13" ht="25.5">
      <c r="A25" s="37" t="s">
        <v>78</v>
      </c>
      <c r="B25" s="38" t="s">
        <v>152</v>
      </c>
      <c r="C25" s="8">
        <v>2020</v>
      </c>
      <c r="D25" s="11">
        <v>362.8</v>
      </c>
      <c r="E25" s="11">
        <v>0</v>
      </c>
      <c r="F25" s="11">
        <v>0</v>
      </c>
      <c r="G25" s="11">
        <v>0</v>
      </c>
      <c r="H25" s="11">
        <v>362.8</v>
      </c>
      <c r="I25" s="11">
        <v>0</v>
      </c>
      <c r="J25" s="31" t="s">
        <v>86</v>
      </c>
      <c r="K25" s="31" t="s">
        <v>86</v>
      </c>
      <c r="L25" s="31" t="s">
        <v>86</v>
      </c>
      <c r="M25" s="31" t="s">
        <v>86</v>
      </c>
    </row>
    <row r="26" spans="1:13" ht="76.5">
      <c r="A26" s="34" t="s">
        <v>153</v>
      </c>
      <c r="B26" s="35" t="s">
        <v>154</v>
      </c>
      <c r="C26" s="7">
        <v>2020</v>
      </c>
      <c r="D26" s="10">
        <v>96932.3</v>
      </c>
      <c r="E26" s="10">
        <v>0</v>
      </c>
      <c r="F26" s="10">
        <v>0</v>
      </c>
      <c r="G26" s="10">
        <v>0</v>
      </c>
      <c r="H26" s="10">
        <v>96932.3</v>
      </c>
      <c r="I26" s="10">
        <v>0</v>
      </c>
      <c r="J26" s="36" t="s">
        <v>112</v>
      </c>
      <c r="K26" s="28" t="s">
        <v>86</v>
      </c>
      <c r="L26" s="28" t="s">
        <v>86</v>
      </c>
      <c r="M26" s="29" t="s">
        <v>86</v>
      </c>
    </row>
    <row r="27" spans="1:13" ht="38.25">
      <c r="A27" s="37" t="s">
        <v>155</v>
      </c>
      <c r="B27" s="38" t="s">
        <v>156</v>
      </c>
      <c r="C27" s="8">
        <v>2020</v>
      </c>
      <c r="D27" s="11">
        <v>96932.3</v>
      </c>
      <c r="E27" s="11">
        <v>0</v>
      </c>
      <c r="F27" s="11">
        <v>0</v>
      </c>
      <c r="G27" s="11">
        <v>0</v>
      </c>
      <c r="H27" s="11">
        <v>96932.3</v>
      </c>
      <c r="I27" s="11">
        <v>0</v>
      </c>
      <c r="J27" s="31" t="s">
        <v>86</v>
      </c>
      <c r="K27" s="31" t="s">
        <v>86</v>
      </c>
      <c r="L27" s="31" t="s">
        <v>86</v>
      </c>
      <c r="M27" s="31" t="s">
        <v>86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5"/>
  <sheetViews>
    <sheetView tabSelected="1" workbookViewId="0">
      <pane ySplit="6" topLeftCell="A29" activePane="bottomLeft" state="frozen"/>
      <selection pane="bottomLeft" activeCell="T36" sqref="T36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6" width="12" customWidth="1"/>
    <col min="7" max="7" width="8.85546875" customWidth="1"/>
    <col min="8" max="8" width="12" customWidth="1"/>
    <col min="9" max="9" width="8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116" t="s">
        <v>88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3"/>
      <c r="N1" s="13"/>
      <c r="O1" s="13"/>
      <c r="P1" s="13"/>
      <c r="Q1" s="13"/>
      <c r="R1" s="13"/>
      <c r="S1" s="13"/>
    </row>
    <row r="2" spans="1:19" ht="18.75">
      <c r="A2" s="116" t="s">
        <v>89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3"/>
      <c r="O2" s="13"/>
      <c r="P2" s="13"/>
      <c r="Q2" s="13"/>
      <c r="R2" s="13"/>
      <c r="S2" s="13"/>
    </row>
    <row r="3" spans="1:19" ht="18.75">
      <c r="A3" s="117" t="s">
        <v>91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4"/>
      <c r="O3" s="14"/>
      <c r="P3" s="14"/>
      <c r="Q3" s="14"/>
      <c r="R3" s="14"/>
      <c r="S3" s="14"/>
    </row>
    <row r="4" spans="1:19" ht="18.75">
      <c r="A4" s="116" t="s">
        <v>157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38.25">
      <c r="A8" s="33">
        <v>11</v>
      </c>
      <c r="B8" s="33" t="s">
        <v>18</v>
      </c>
      <c r="C8" s="6">
        <v>2021</v>
      </c>
      <c r="D8" s="9">
        <f t="shared" ref="D8:I8" si="0">D9+D14+D17+D19+D22+D26+D28+D31+D33</f>
        <v>294274.7</v>
      </c>
      <c r="E8" s="9">
        <f t="shared" si="0"/>
        <v>71097.600000000006</v>
      </c>
      <c r="F8" s="9">
        <f t="shared" si="0"/>
        <v>17861.7</v>
      </c>
      <c r="G8" s="9">
        <f t="shared" si="0"/>
        <v>0</v>
      </c>
      <c r="H8" s="9">
        <f t="shared" si="0"/>
        <v>205315.39999999997</v>
      </c>
      <c r="I8" s="9">
        <f t="shared" si="0"/>
        <v>0</v>
      </c>
      <c r="J8" s="68" t="s">
        <v>86</v>
      </c>
      <c r="K8" s="68" t="s">
        <v>86</v>
      </c>
      <c r="L8" s="68" t="s">
        <v>86</v>
      </c>
      <c r="M8" s="68" t="s">
        <v>86</v>
      </c>
    </row>
    <row r="9" spans="1:19" ht="89.25">
      <c r="A9" s="34" t="s">
        <v>13</v>
      </c>
      <c r="B9" s="35" t="s">
        <v>87</v>
      </c>
      <c r="C9" s="7">
        <v>2021</v>
      </c>
      <c r="D9" s="10">
        <f>SUM(D10:D13)</f>
        <v>28021.1</v>
      </c>
      <c r="E9" s="10">
        <f t="shared" ref="E9:I9" si="1">SUM(E10:E13)</f>
        <v>0</v>
      </c>
      <c r="F9" s="10">
        <f t="shared" si="1"/>
        <v>10025.299999999999</v>
      </c>
      <c r="G9" s="10">
        <f t="shared" si="1"/>
        <v>0</v>
      </c>
      <c r="H9" s="10">
        <f t="shared" si="1"/>
        <v>17995.8</v>
      </c>
      <c r="I9" s="10">
        <f t="shared" si="1"/>
        <v>0</v>
      </c>
      <c r="J9" s="36" t="s">
        <v>109</v>
      </c>
      <c r="K9" s="30">
        <v>37</v>
      </c>
      <c r="L9" s="30">
        <v>37</v>
      </c>
      <c r="M9" s="30">
        <v>100</v>
      </c>
    </row>
    <row r="10" spans="1:19" ht="25.5">
      <c r="A10" s="37" t="s">
        <v>14</v>
      </c>
      <c r="B10" s="38" t="s">
        <v>168</v>
      </c>
      <c r="C10" s="8">
        <v>2021</v>
      </c>
      <c r="D10" s="11">
        <f>SUM(E10:I10)</f>
        <v>15709.599999999999</v>
      </c>
      <c r="E10" s="11">
        <v>0</v>
      </c>
      <c r="F10" s="11">
        <v>10025.299999999999</v>
      </c>
      <c r="G10" s="11">
        <v>0</v>
      </c>
      <c r="H10" s="11">
        <v>5684.3</v>
      </c>
      <c r="I10" s="11">
        <v>0</v>
      </c>
      <c r="J10" s="31" t="s">
        <v>86</v>
      </c>
      <c r="K10" s="31" t="s">
        <v>86</v>
      </c>
      <c r="L10" s="31" t="s">
        <v>86</v>
      </c>
      <c r="M10" s="31" t="s">
        <v>86</v>
      </c>
    </row>
    <row r="11" spans="1:19" ht="38.25">
      <c r="A11" s="37" t="s">
        <v>15</v>
      </c>
      <c r="B11" s="38" t="s">
        <v>169</v>
      </c>
      <c r="C11" s="8">
        <v>2021</v>
      </c>
      <c r="D11" s="11">
        <f>SUM(E11:I11)</f>
        <v>7300</v>
      </c>
      <c r="E11" s="11">
        <v>0</v>
      </c>
      <c r="F11" s="11">
        <v>0</v>
      </c>
      <c r="G11" s="11">
        <v>0</v>
      </c>
      <c r="H11" s="11">
        <v>7300</v>
      </c>
      <c r="I11" s="11">
        <v>0</v>
      </c>
      <c r="J11" s="31" t="s">
        <v>86</v>
      </c>
      <c r="K11" s="31" t="s">
        <v>86</v>
      </c>
      <c r="L11" s="31" t="s">
        <v>86</v>
      </c>
      <c r="M11" s="31" t="s">
        <v>86</v>
      </c>
    </row>
    <row r="12" spans="1:19" ht="38.25">
      <c r="A12" s="37" t="s">
        <v>16</v>
      </c>
      <c r="B12" s="38" t="s">
        <v>170</v>
      </c>
      <c r="C12" s="8">
        <v>2021</v>
      </c>
      <c r="D12" s="11">
        <f t="shared" ref="D12" si="2">SUM(E12:I12)</f>
        <v>2748.3</v>
      </c>
      <c r="E12" s="11">
        <v>0</v>
      </c>
      <c r="F12" s="11">
        <v>0</v>
      </c>
      <c r="G12" s="11">
        <v>0</v>
      </c>
      <c r="H12" s="11">
        <v>2748.3</v>
      </c>
      <c r="I12" s="11">
        <v>0</v>
      </c>
      <c r="J12" s="31" t="s">
        <v>86</v>
      </c>
      <c r="K12" s="31" t="s">
        <v>86</v>
      </c>
      <c r="L12" s="31" t="s">
        <v>86</v>
      </c>
      <c r="M12" s="31" t="s">
        <v>86</v>
      </c>
    </row>
    <row r="13" spans="1:19" ht="63.75">
      <c r="A13" s="37" t="s">
        <v>17</v>
      </c>
      <c r="B13" s="38" t="s">
        <v>158</v>
      </c>
      <c r="C13" s="8">
        <v>2021</v>
      </c>
      <c r="D13" s="11">
        <f t="shared" ref="D13:D18" si="3">SUM(E13:I13)</f>
        <v>2263.1999999999998</v>
      </c>
      <c r="E13" s="11">
        <v>0</v>
      </c>
      <c r="F13" s="11">
        <v>0</v>
      </c>
      <c r="G13" s="11">
        <v>0</v>
      </c>
      <c r="H13" s="11">
        <v>2263.1999999999998</v>
      </c>
      <c r="I13" s="11">
        <v>0</v>
      </c>
      <c r="J13" s="31" t="s">
        <v>86</v>
      </c>
      <c r="K13" s="31" t="s">
        <v>86</v>
      </c>
      <c r="L13" s="31" t="s">
        <v>86</v>
      </c>
      <c r="M13" s="31" t="s">
        <v>86</v>
      </c>
    </row>
    <row r="14" spans="1:19" ht="89.25">
      <c r="A14" s="34" t="s">
        <v>23</v>
      </c>
      <c r="B14" s="35" t="s">
        <v>28</v>
      </c>
      <c r="C14" s="7">
        <v>2021</v>
      </c>
      <c r="D14" s="10">
        <f>SUM(D15:D16)</f>
        <v>47793.5</v>
      </c>
      <c r="E14" s="10">
        <f t="shared" ref="E14:I14" si="4">SUM(E15:E16)</f>
        <v>0</v>
      </c>
      <c r="F14" s="10">
        <f t="shared" si="4"/>
        <v>0</v>
      </c>
      <c r="G14" s="10">
        <f t="shared" si="4"/>
        <v>0</v>
      </c>
      <c r="H14" s="10">
        <f t="shared" si="4"/>
        <v>47793.5</v>
      </c>
      <c r="I14" s="10">
        <f t="shared" si="4"/>
        <v>0</v>
      </c>
      <c r="J14" s="36" t="s">
        <v>109</v>
      </c>
      <c r="K14" s="30">
        <v>37</v>
      </c>
      <c r="L14" s="30">
        <v>37</v>
      </c>
      <c r="M14" s="30">
        <v>100</v>
      </c>
    </row>
    <row r="15" spans="1:19" ht="38.25">
      <c r="A15" s="37" t="s">
        <v>24</v>
      </c>
      <c r="B15" s="38" t="s">
        <v>25</v>
      </c>
      <c r="C15" s="8">
        <v>2021</v>
      </c>
      <c r="D15" s="11">
        <f t="shared" si="3"/>
        <v>34811.199999999997</v>
      </c>
      <c r="E15" s="11">
        <v>0</v>
      </c>
      <c r="F15" s="11">
        <v>0</v>
      </c>
      <c r="G15" s="11">
        <v>0</v>
      </c>
      <c r="H15" s="11">
        <v>34811.199999999997</v>
      </c>
      <c r="I15" s="11">
        <v>0</v>
      </c>
      <c r="J15" s="31" t="s">
        <v>86</v>
      </c>
      <c r="K15" s="31" t="s">
        <v>86</v>
      </c>
      <c r="L15" s="31" t="s">
        <v>86</v>
      </c>
      <c r="M15" s="31" t="s">
        <v>86</v>
      </c>
    </row>
    <row r="16" spans="1:19" ht="51">
      <c r="A16" s="37" t="s">
        <v>24</v>
      </c>
      <c r="B16" s="38" t="s">
        <v>159</v>
      </c>
      <c r="C16" s="8">
        <v>2021</v>
      </c>
      <c r="D16" s="11">
        <f t="shared" si="3"/>
        <v>12982.3</v>
      </c>
      <c r="E16" s="11">
        <v>0</v>
      </c>
      <c r="F16" s="11">
        <v>0</v>
      </c>
      <c r="G16" s="11">
        <v>0</v>
      </c>
      <c r="H16" s="11">
        <v>12982.3</v>
      </c>
      <c r="I16" s="11">
        <v>0</v>
      </c>
      <c r="J16" s="31" t="s">
        <v>86</v>
      </c>
      <c r="K16" s="31" t="s">
        <v>86</v>
      </c>
      <c r="L16" s="31" t="s">
        <v>86</v>
      </c>
      <c r="M16" s="31" t="s">
        <v>86</v>
      </c>
    </row>
    <row r="17" spans="1:13" ht="89.25">
      <c r="A17" s="34" t="s">
        <v>26</v>
      </c>
      <c r="B17" s="35" t="s">
        <v>29</v>
      </c>
      <c r="C17" s="7">
        <v>2021</v>
      </c>
      <c r="D17" s="10">
        <f>SUM(D18)</f>
        <v>10453.700000000001</v>
      </c>
      <c r="E17" s="10">
        <f t="shared" ref="E17:I17" si="5">SUM(E18)</f>
        <v>0</v>
      </c>
      <c r="F17" s="10">
        <f t="shared" si="5"/>
        <v>0</v>
      </c>
      <c r="G17" s="10">
        <f t="shared" si="5"/>
        <v>0</v>
      </c>
      <c r="H17" s="10">
        <f t="shared" si="5"/>
        <v>10453.700000000001</v>
      </c>
      <c r="I17" s="10">
        <f t="shared" si="5"/>
        <v>0</v>
      </c>
      <c r="J17" s="36" t="s">
        <v>109</v>
      </c>
      <c r="K17" s="30">
        <v>37</v>
      </c>
      <c r="L17" s="30">
        <v>37</v>
      </c>
      <c r="M17" s="30">
        <v>100</v>
      </c>
    </row>
    <row r="18" spans="1:13" ht="38.25">
      <c r="A18" s="37" t="s">
        <v>27</v>
      </c>
      <c r="B18" s="38" t="s">
        <v>25</v>
      </c>
      <c r="C18" s="8">
        <v>2021</v>
      </c>
      <c r="D18" s="11">
        <f t="shared" si="3"/>
        <v>10453.700000000001</v>
      </c>
      <c r="E18" s="11">
        <v>0</v>
      </c>
      <c r="F18" s="11">
        <v>0</v>
      </c>
      <c r="G18" s="11">
        <v>0</v>
      </c>
      <c r="H18" s="11">
        <v>10453.700000000001</v>
      </c>
      <c r="I18" s="11">
        <v>0</v>
      </c>
      <c r="J18" s="31" t="s">
        <v>86</v>
      </c>
      <c r="K18" s="31" t="s">
        <v>86</v>
      </c>
      <c r="L18" s="31" t="s">
        <v>86</v>
      </c>
      <c r="M18" s="31" t="s">
        <v>86</v>
      </c>
    </row>
    <row r="19" spans="1:13" ht="38.25">
      <c r="A19" s="34" t="s">
        <v>30</v>
      </c>
      <c r="B19" s="35" t="s">
        <v>52</v>
      </c>
      <c r="C19" s="7">
        <v>2021</v>
      </c>
      <c r="D19" s="10">
        <f>SUM(D20:D21)</f>
        <v>74710.8</v>
      </c>
      <c r="E19" s="10">
        <f t="shared" ref="E19:I19" si="6">SUM(E20:E21)</f>
        <v>71097.600000000006</v>
      </c>
      <c r="F19" s="10">
        <f t="shared" si="6"/>
        <v>1009.9</v>
      </c>
      <c r="G19" s="10">
        <f t="shared" si="6"/>
        <v>0</v>
      </c>
      <c r="H19" s="10">
        <f t="shared" si="6"/>
        <v>2603.3000000000002</v>
      </c>
      <c r="I19" s="10">
        <f t="shared" si="6"/>
        <v>0</v>
      </c>
      <c r="J19" s="36" t="s">
        <v>110</v>
      </c>
      <c r="K19" s="30">
        <v>45</v>
      </c>
      <c r="L19" s="30">
        <v>45</v>
      </c>
      <c r="M19" s="32">
        <v>100</v>
      </c>
    </row>
    <row r="20" spans="1:13" ht="38.25">
      <c r="A20" s="37" t="s">
        <v>31</v>
      </c>
      <c r="B20" s="38" t="s">
        <v>150</v>
      </c>
      <c r="C20" s="8">
        <v>2021</v>
      </c>
      <c r="D20" s="11">
        <f t="shared" ref="D20:D24" si="7">SUM(E20:I20)</f>
        <v>1101.8</v>
      </c>
      <c r="E20" s="11">
        <v>0</v>
      </c>
      <c r="F20" s="11">
        <v>0</v>
      </c>
      <c r="G20" s="11">
        <v>0</v>
      </c>
      <c r="H20" s="11">
        <v>1101.8</v>
      </c>
      <c r="I20" s="11">
        <v>0</v>
      </c>
      <c r="J20" s="31" t="s">
        <v>86</v>
      </c>
      <c r="K20" s="31" t="s">
        <v>86</v>
      </c>
      <c r="L20" s="31" t="s">
        <v>86</v>
      </c>
      <c r="M20" s="31" t="s">
        <v>86</v>
      </c>
    </row>
    <row r="21" spans="1:13" ht="38.25">
      <c r="A21" s="37" t="s">
        <v>32</v>
      </c>
      <c r="B21" s="38" t="s">
        <v>160</v>
      </c>
      <c r="C21" s="8">
        <v>2021</v>
      </c>
      <c r="D21" s="11">
        <f t="shared" si="7"/>
        <v>73609</v>
      </c>
      <c r="E21" s="11">
        <v>71097.600000000006</v>
      </c>
      <c r="F21" s="11">
        <v>1009.9</v>
      </c>
      <c r="G21" s="11">
        <v>0</v>
      </c>
      <c r="H21" s="11">
        <v>1501.5</v>
      </c>
      <c r="I21" s="11">
        <v>0</v>
      </c>
      <c r="J21" s="31" t="s">
        <v>86</v>
      </c>
      <c r="K21" s="31" t="s">
        <v>86</v>
      </c>
      <c r="L21" s="31" t="s">
        <v>86</v>
      </c>
      <c r="M21" s="31" t="s">
        <v>86</v>
      </c>
    </row>
    <row r="22" spans="1:13" ht="127.5">
      <c r="A22" s="34" t="s">
        <v>43</v>
      </c>
      <c r="B22" s="35" t="s">
        <v>53</v>
      </c>
      <c r="C22" s="7">
        <v>2021</v>
      </c>
      <c r="D22" s="10">
        <f>SUM(D23:D25)</f>
        <v>5294.9</v>
      </c>
      <c r="E22" s="10">
        <f t="shared" ref="E22:I22" si="8">SUM(E23:E25)</f>
        <v>0</v>
      </c>
      <c r="F22" s="10">
        <f t="shared" si="8"/>
        <v>343.7</v>
      </c>
      <c r="G22" s="10">
        <f t="shared" si="8"/>
        <v>0</v>
      </c>
      <c r="H22" s="10">
        <f t="shared" si="8"/>
        <v>4951.2</v>
      </c>
      <c r="I22" s="10">
        <f t="shared" si="8"/>
        <v>0</v>
      </c>
      <c r="J22" s="36" t="s">
        <v>111</v>
      </c>
      <c r="K22" s="30">
        <v>100</v>
      </c>
      <c r="L22" s="30">
        <v>100</v>
      </c>
      <c r="M22" s="32">
        <f t="shared" ref="M22" si="9">L22/K22*100</f>
        <v>100</v>
      </c>
    </row>
    <row r="23" spans="1:13" ht="38.25">
      <c r="A23" s="37" t="s">
        <v>44</v>
      </c>
      <c r="B23" s="38" t="s">
        <v>48</v>
      </c>
      <c r="C23" s="8">
        <v>2021</v>
      </c>
      <c r="D23" s="11">
        <f t="shared" si="7"/>
        <v>332.3</v>
      </c>
      <c r="E23" s="11">
        <v>0</v>
      </c>
      <c r="F23" s="11">
        <v>0</v>
      </c>
      <c r="G23" s="11">
        <v>0</v>
      </c>
      <c r="H23" s="11">
        <v>332.3</v>
      </c>
      <c r="I23" s="11">
        <v>0</v>
      </c>
      <c r="J23" s="31" t="s">
        <v>86</v>
      </c>
      <c r="K23" s="31" t="s">
        <v>86</v>
      </c>
      <c r="L23" s="31" t="s">
        <v>86</v>
      </c>
      <c r="M23" s="31" t="s">
        <v>86</v>
      </c>
    </row>
    <row r="24" spans="1:13" ht="25.5">
      <c r="A24" s="37" t="s">
        <v>45</v>
      </c>
      <c r="B24" s="38" t="s">
        <v>49</v>
      </c>
      <c r="C24" s="8">
        <v>2021</v>
      </c>
      <c r="D24" s="11">
        <f t="shared" si="7"/>
        <v>3680</v>
      </c>
      <c r="E24" s="11">
        <v>0</v>
      </c>
      <c r="F24" s="11">
        <v>0</v>
      </c>
      <c r="G24" s="11">
        <v>0</v>
      </c>
      <c r="H24" s="11">
        <v>3680</v>
      </c>
      <c r="I24" s="11">
        <v>0</v>
      </c>
      <c r="J24" s="31" t="s">
        <v>86</v>
      </c>
      <c r="K24" s="31" t="s">
        <v>86</v>
      </c>
      <c r="L24" s="31" t="s">
        <v>86</v>
      </c>
      <c r="M24" s="31" t="s">
        <v>86</v>
      </c>
    </row>
    <row r="25" spans="1:13" ht="25.5">
      <c r="A25" s="37" t="s">
        <v>46</v>
      </c>
      <c r="B25" s="38" t="s">
        <v>269</v>
      </c>
      <c r="C25" s="8">
        <v>2021</v>
      </c>
      <c r="D25" s="11">
        <f t="shared" ref="D25" si="10">SUM(E25:I25)</f>
        <v>1282.5999999999999</v>
      </c>
      <c r="E25" s="11">
        <v>0</v>
      </c>
      <c r="F25" s="11">
        <v>343.7</v>
      </c>
      <c r="G25" s="11">
        <v>0</v>
      </c>
      <c r="H25" s="11">
        <v>938.9</v>
      </c>
      <c r="I25" s="11">
        <v>0</v>
      </c>
      <c r="J25" s="31" t="s">
        <v>86</v>
      </c>
      <c r="K25" s="31" t="s">
        <v>86</v>
      </c>
      <c r="L25" s="31" t="s">
        <v>86</v>
      </c>
      <c r="M25" s="31" t="s">
        <v>86</v>
      </c>
    </row>
    <row r="26" spans="1:13" ht="127.5">
      <c r="A26" s="34" t="s">
        <v>54</v>
      </c>
      <c r="B26" s="35" t="s">
        <v>57</v>
      </c>
      <c r="C26" s="7">
        <v>2021</v>
      </c>
      <c r="D26" s="10">
        <f>SUM(D27)</f>
        <v>4090.4</v>
      </c>
      <c r="E26" s="10">
        <f t="shared" ref="E26:I26" si="11">SUM(E27)</f>
        <v>0</v>
      </c>
      <c r="F26" s="10">
        <f t="shared" si="11"/>
        <v>4090.4</v>
      </c>
      <c r="G26" s="10">
        <f t="shared" si="11"/>
        <v>0</v>
      </c>
      <c r="H26" s="10">
        <f t="shared" si="11"/>
        <v>0</v>
      </c>
      <c r="I26" s="10">
        <f t="shared" si="11"/>
        <v>0</v>
      </c>
      <c r="J26" s="36" t="s">
        <v>111</v>
      </c>
      <c r="K26" s="30">
        <v>100</v>
      </c>
      <c r="L26" s="30">
        <v>100</v>
      </c>
      <c r="M26" s="32">
        <f t="shared" ref="M26" si="12">L26/K26*100</f>
        <v>100</v>
      </c>
    </row>
    <row r="27" spans="1:13" ht="38.25">
      <c r="A27" s="37" t="s">
        <v>55</v>
      </c>
      <c r="B27" s="38" t="s">
        <v>161</v>
      </c>
      <c r="C27" s="8">
        <v>2021</v>
      </c>
      <c r="D27" s="11">
        <f t="shared" ref="D27" si="13">SUM(E27:I27)</f>
        <v>4090.4</v>
      </c>
      <c r="E27" s="11">
        <v>0</v>
      </c>
      <c r="F27" s="11">
        <v>4090.4</v>
      </c>
      <c r="G27" s="11">
        <v>0</v>
      </c>
      <c r="H27" s="11">
        <v>0</v>
      </c>
      <c r="I27" s="11">
        <v>0</v>
      </c>
      <c r="J27" s="31" t="s">
        <v>86</v>
      </c>
      <c r="K27" s="31" t="s">
        <v>86</v>
      </c>
      <c r="L27" s="31" t="s">
        <v>86</v>
      </c>
      <c r="M27" s="31" t="s">
        <v>86</v>
      </c>
    </row>
    <row r="28" spans="1:13" ht="76.5">
      <c r="A28" s="34" t="s">
        <v>60</v>
      </c>
      <c r="B28" s="35" t="s">
        <v>162</v>
      </c>
      <c r="C28" s="7">
        <v>2021</v>
      </c>
      <c r="D28" s="10">
        <f>SUM(D29:D30)</f>
        <v>94410</v>
      </c>
      <c r="E28" s="10">
        <f t="shared" ref="E28:I28" si="14">SUM(E29:E30)</f>
        <v>0</v>
      </c>
      <c r="F28" s="10">
        <f t="shared" si="14"/>
        <v>2392.4</v>
      </c>
      <c r="G28" s="10">
        <f t="shared" si="14"/>
        <v>0</v>
      </c>
      <c r="H28" s="10">
        <f t="shared" si="14"/>
        <v>92017.599999999991</v>
      </c>
      <c r="I28" s="10">
        <f t="shared" si="14"/>
        <v>0</v>
      </c>
      <c r="J28" s="36" t="s">
        <v>112</v>
      </c>
      <c r="K28" s="28">
        <v>27</v>
      </c>
      <c r="L28" s="28">
        <v>27</v>
      </c>
      <c r="M28" s="29">
        <v>100</v>
      </c>
    </row>
    <row r="29" spans="1:13" ht="38.25">
      <c r="A29" s="37" t="s">
        <v>61</v>
      </c>
      <c r="B29" s="38" t="s">
        <v>156</v>
      </c>
      <c r="C29" s="8">
        <v>2021</v>
      </c>
      <c r="D29" s="11">
        <f t="shared" ref="D29:D30" si="15">SUM(E29:I29)</f>
        <v>2731.1</v>
      </c>
      <c r="E29" s="11">
        <v>0</v>
      </c>
      <c r="F29" s="11">
        <v>2392.4</v>
      </c>
      <c r="G29" s="11">
        <v>0</v>
      </c>
      <c r="H29" s="11">
        <v>338.7</v>
      </c>
      <c r="I29" s="11">
        <v>0</v>
      </c>
      <c r="J29" s="31" t="s">
        <v>86</v>
      </c>
      <c r="K29" s="31" t="s">
        <v>86</v>
      </c>
      <c r="L29" s="31" t="s">
        <v>86</v>
      </c>
      <c r="M29" s="31" t="s">
        <v>86</v>
      </c>
    </row>
    <row r="30" spans="1:13" ht="38.25">
      <c r="A30" s="37" t="s">
        <v>62</v>
      </c>
      <c r="B30" s="38" t="s">
        <v>166</v>
      </c>
      <c r="C30" s="8">
        <v>2021</v>
      </c>
      <c r="D30" s="11">
        <f t="shared" si="15"/>
        <v>91678.9</v>
      </c>
      <c r="E30" s="11">
        <v>0</v>
      </c>
      <c r="F30" s="11">
        <v>0</v>
      </c>
      <c r="G30" s="11">
        <v>0</v>
      </c>
      <c r="H30" s="11">
        <v>91678.9</v>
      </c>
      <c r="I30" s="11">
        <v>0</v>
      </c>
      <c r="J30" s="31" t="s">
        <v>86</v>
      </c>
      <c r="K30" s="31" t="s">
        <v>86</v>
      </c>
      <c r="L30" s="31" t="s">
        <v>86</v>
      </c>
      <c r="M30" s="31" t="s">
        <v>86</v>
      </c>
    </row>
    <row r="31" spans="1:13" ht="127.5">
      <c r="A31" s="34" t="s">
        <v>70</v>
      </c>
      <c r="B31" s="35" t="s">
        <v>163</v>
      </c>
      <c r="C31" s="7">
        <v>2021</v>
      </c>
      <c r="D31" s="10">
        <f>SUM(D32)</f>
        <v>99</v>
      </c>
      <c r="E31" s="10">
        <f t="shared" ref="E31" si="16">SUM(E32)</f>
        <v>0</v>
      </c>
      <c r="F31" s="10">
        <f t="shared" ref="F31" si="17">SUM(F32)</f>
        <v>0</v>
      </c>
      <c r="G31" s="10">
        <f t="shared" ref="G31" si="18">SUM(G32)</f>
        <v>0</v>
      </c>
      <c r="H31" s="10">
        <f t="shared" ref="H31" si="19">SUM(H32)</f>
        <v>99</v>
      </c>
      <c r="I31" s="10">
        <f t="shared" ref="I31" si="20">SUM(I32)</f>
        <v>0</v>
      </c>
      <c r="J31" s="36" t="s">
        <v>111</v>
      </c>
      <c r="K31" s="30">
        <v>100</v>
      </c>
      <c r="L31" s="30">
        <v>100</v>
      </c>
      <c r="M31" s="32">
        <f t="shared" ref="M31" si="21">L31/K31*100</f>
        <v>100</v>
      </c>
    </row>
    <row r="32" spans="1:13" ht="38.25">
      <c r="A32" s="37" t="s">
        <v>71</v>
      </c>
      <c r="B32" s="38" t="s">
        <v>164</v>
      </c>
      <c r="C32" s="8">
        <v>2021</v>
      </c>
      <c r="D32" s="11">
        <f t="shared" ref="D32" si="22">SUM(E32:I32)</f>
        <v>99</v>
      </c>
      <c r="E32" s="11">
        <v>0</v>
      </c>
      <c r="F32" s="11"/>
      <c r="G32" s="11">
        <v>0</v>
      </c>
      <c r="H32" s="11">
        <v>99</v>
      </c>
      <c r="I32" s="11">
        <v>0</v>
      </c>
      <c r="J32" s="31" t="s">
        <v>86</v>
      </c>
      <c r="K32" s="31" t="s">
        <v>86</v>
      </c>
      <c r="L32" s="31" t="s">
        <v>86</v>
      </c>
      <c r="M32" s="31" t="s">
        <v>86</v>
      </c>
    </row>
    <row r="33" spans="1:13" ht="76.5">
      <c r="A33" s="34" t="s">
        <v>76</v>
      </c>
      <c r="B33" s="35" t="s">
        <v>85</v>
      </c>
      <c r="C33" s="7">
        <v>2021</v>
      </c>
      <c r="D33" s="10">
        <f>SUM(D34:D35)</f>
        <v>29401.3</v>
      </c>
      <c r="E33" s="10">
        <f t="shared" ref="E33:I33" si="23">SUM(E34:E35)</f>
        <v>0</v>
      </c>
      <c r="F33" s="10">
        <f t="shared" si="23"/>
        <v>0</v>
      </c>
      <c r="G33" s="10">
        <f t="shared" si="23"/>
        <v>0</v>
      </c>
      <c r="H33" s="10">
        <f t="shared" si="23"/>
        <v>29401.3</v>
      </c>
      <c r="I33" s="10">
        <f t="shared" si="23"/>
        <v>0</v>
      </c>
      <c r="J33" s="36" t="s">
        <v>112</v>
      </c>
      <c r="K33" s="28">
        <v>27</v>
      </c>
      <c r="L33" s="28">
        <v>27</v>
      </c>
      <c r="M33" s="29">
        <v>100</v>
      </c>
    </row>
    <row r="34" spans="1:13" ht="25.5">
      <c r="A34" s="37" t="s">
        <v>77</v>
      </c>
      <c r="B34" s="38" t="s">
        <v>165</v>
      </c>
      <c r="C34" s="8">
        <v>2021</v>
      </c>
      <c r="D34" s="11">
        <f t="shared" ref="D34:D35" si="24">SUM(E34:I34)</f>
        <v>401.3</v>
      </c>
      <c r="E34" s="11">
        <v>0</v>
      </c>
      <c r="F34" s="11">
        <v>0</v>
      </c>
      <c r="G34" s="11">
        <v>0</v>
      </c>
      <c r="H34" s="11">
        <v>401.3</v>
      </c>
      <c r="I34" s="11">
        <v>0</v>
      </c>
      <c r="J34" s="31" t="s">
        <v>86</v>
      </c>
      <c r="K34" s="31" t="s">
        <v>86</v>
      </c>
      <c r="L34" s="31" t="s">
        <v>86</v>
      </c>
      <c r="M34" s="31" t="s">
        <v>86</v>
      </c>
    </row>
    <row r="35" spans="1:13" ht="38.25">
      <c r="A35" s="37" t="s">
        <v>78</v>
      </c>
      <c r="B35" s="38" t="s">
        <v>167</v>
      </c>
      <c r="C35" s="8">
        <v>2021</v>
      </c>
      <c r="D35" s="11">
        <f t="shared" si="24"/>
        <v>29000</v>
      </c>
      <c r="E35" s="11">
        <v>0</v>
      </c>
      <c r="F35" s="11">
        <v>0</v>
      </c>
      <c r="G35" s="11">
        <v>0</v>
      </c>
      <c r="H35" s="11">
        <v>29000</v>
      </c>
      <c r="I35" s="11">
        <v>0</v>
      </c>
      <c r="J35" s="31" t="s">
        <v>86</v>
      </c>
      <c r="K35" s="31" t="s">
        <v>86</v>
      </c>
      <c r="L35" s="31" t="s">
        <v>86</v>
      </c>
      <c r="M35" s="31" t="s">
        <v>86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3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S273"/>
  <sheetViews>
    <sheetView zoomScale="85" zoomScaleNormal="85" workbookViewId="0">
      <pane ySplit="6" topLeftCell="A259" activePane="bottomLeft" state="frozen"/>
      <selection pane="bottomLeft" activeCell="J272" sqref="J272:M273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116" t="s">
        <v>88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3"/>
      <c r="N1" s="13"/>
      <c r="O1" s="13"/>
      <c r="P1" s="13"/>
      <c r="Q1" s="13"/>
      <c r="R1" s="13"/>
      <c r="S1" s="13"/>
    </row>
    <row r="2" spans="1:19" ht="18.75">
      <c r="A2" s="116" t="s">
        <v>89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3"/>
      <c r="O2" s="13"/>
      <c r="P2" s="13"/>
      <c r="Q2" s="13"/>
      <c r="R2" s="13"/>
      <c r="S2" s="13"/>
    </row>
    <row r="3" spans="1:19" ht="18.75">
      <c r="A3" s="117" t="s">
        <v>91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4"/>
      <c r="O3" s="14"/>
      <c r="P3" s="14"/>
      <c r="Q3" s="14"/>
      <c r="R3" s="14"/>
      <c r="S3" s="14"/>
    </row>
    <row r="4" spans="1:19" ht="18.75">
      <c r="A4" s="116" t="s">
        <v>90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123">
        <v>11</v>
      </c>
      <c r="B8" s="123" t="s">
        <v>18</v>
      </c>
      <c r="C8" s="6" t="s">
        <v>0</v>
      </c>
      <c r="D8" s="9">
        <f>SUM(D9:D14)</f>
        <v>1275007.4000000001</v>
      </c>
      <c r="E8" s="9">
        <f t="shared" ref="E8:G8" si="0">SUM(E9:E14)</f>
        <v>35576.9</v>
      </c>
      <c r="F8" s="9">
        <f t="shared" si="0"/>
        <v>563418.5</v>
      </c>
      <c r="G8" s="9">
        <f t="shared" si="0"/>
        <v>0</v>
      </c>
      <c r="H8" s="9">
        <f>SUM(H9:H14)</f>
        <v>676012</v>
      </c>
      <c r="I8" s="9">
        <f>SUM(I9:I14)</f>
        <v>0</v>
      </c>
      <c r="J8" s="125" t="s">
        <v>86</v>
      </c>
      <c r="K8" s="125" t="s">
        <v>86</v>
      </c>
      <c r="L8" s="125" t="s">
        <v>86</v>
      </c>
      <c r="M8" s="125" t="s">
        <v>86</v>
      </c>
    </row>
    <row r="9" spans="1:19" ht="15.75">
      <c r="A9" s="123"/>
      <c r="B9" s="123"/>
      <c r="C9" s="6">
        <v>2014</v>
      </c>
      <c r="D9" s="9">
        <f>SUM(E9:H9)</f>
        <v>296075</v>
      </c>
      <c r="E9" s="9">
        <f t="shared" ref="E9:I14" si="1">E16+E51+E65+E79+E128+E163+E184+E219+E240</f>
        <v>3537</v>
      </c>
      <c r="F9" s="9">
        <f t="shared" si="1"/>
        <v>171925</v>
      </c>
      <c r="G9" s="9">
        <f t="shared" si="1"/>
        <v>0</v>
      </c>
      <c r="H9" s="9">
        <f t="shared" si="1"/>
        <v>120613</v>
      </c>
      <c r="I9" s="9">
        <f t="shared" si="1"/>
        <v>0</v>
      </c>
      <c r="J9" s="125"/>
      <c r="K9" s="125"/>
      <c r="L9" s="125"/>
      <c r="M9" s="125"/>
    </row>
    <row r="10" spans="1:19" ht="15.75">
      <c r="A10" s="123"/>
      <c r="B10" s="123"/>
      <c r="C10" s="6">
        <v>2015</v>
      </c>
      <c r="D10" s="9">
        <f t="shared" ref="D10:D14" si="2">SUM(E10:H10)</f>
        <v>77840</v>
      </c>
      <c r="E10" s="9">
        <f t="shared" si="1"/>
        <v>620.20000000000005</v>
      </c>
      <c r="F10" s="9">
        <f t="shared" si="1"/>
        <v>2897.7000000000003</v>
      </c>
      <c r="G10" s="9">
        <f t="shared" si="1"/>
        <v>0</v>
      </c>
      <c r="H10" s="9">
        <f t="shared" si="1"/>
        <v>74322.100000000006</v>
      </c>
      <c r="I10" s="9">
        <f t="shared" si="1"/>
        <v>0</v>
      </c>
      <c r="J10" s="125"/>
      <c r="K10" s="125"/>
      <c r="L10" s="125"/>
      <c r="M10" s="125"/>
    </row>
    <row r="11" spans="1:19" ht="15.75">
      <c r="A11" s="123"/>
      <c r="B11" s="123"/>
      <c r="C11" s="6">
        <v>2016</v>
      </c>
      <c r="D11" s="9">
        <f t="shared" si="2"/>
        <v>276844.90000000002</v>
      </c>
      <c r="E11" s="9">
        <f t="shared" si="1"/>
        <v>0</v>
      </c>
      <c r="F11" s="9">
        <f t="shared" si="1"/>
        <v>161773.79999999999</v>
      </c>
      <c r="G11" s="9">
        <f t="shared" si="1"/>
        <v>0</v>
      </c>
      <c r="H11" s="9">
        <f t="shared" si="1"/>
        <v>115071.1</v>
      </c>
      <c r="I11" s="9">
        <f t="shared" si="1"/>
        <v>0</v>
      </c>
      <c r="J11" s="125"/>
      <c r="K11" s="125"/>
      <c r="L11" s="125"/>
      <c r="M11" s="125"/>
    </row>
    <row r="12" spans="1:19" ht="15.75">
      <c r="A12" s="123"/>
      <c r="B12" s="123"/>
      <c r="C12" s="6">
        <v>2017</v>
      </c>
      <c r="D12" s="9">
        <f t="shared" si="2"/>
        <v>304796.5</v>
      </c>
      <c r="E12" s="9">
        <f t="shared" si="1"/>
        <v>15566.8</v>
      </c>
      <c r="F12" s="9">
        <f t="shared" si="1"/>
        <v>173219.80000000002</v>
      </c>
      <c r="G12" s="9">
        <f t="shared" si="1"/>
        <v>0</v>
      </c>
      <c r="H12" s="9">
        <f t="shared" si="1"/>
        <v>116009.90000000001</v>
      </c>
      <c r="I12" s="9">
        <f t="shared" si="1"/>
        <v>0</v>
      </c>
      <c r="J12" s="125"/>
      <c r="K12" s="125"/>
      <c r="L12" s="125"/>
      <c r="M12" s="125"/>
    </row>
    <row r="13" spans="1:19" ht="15.75">
      <c r="A13" s="123"/>
      <c r="B13" s="123"/>
      <c r="C13" s="6">
        <v>2018</v>
      </c>
      <c r="D13" s="9">
        <f t="shared" si="2"/>
        <v>100146.4</v>
      </c>
      <c r="E13" s="9">
        <f t="shared" si="1"/>
        <v>0</v>
      </c>
      <c r="F13" s="9">
        <f t="shared" si="1"/>
        <v>30478.1</v>
      </c>
      <c r="G13" s="9">
        <f t="shared" si="1"/>
        <v>0</v>
      </c>
      <c r="H13" s="9">
        <f t="shared" si="1"/>
        <v>69668.299999999988</v>
      </c>
      <c r="I13" s="9">
        <f t="shared" si="1"/>
        <v>0</v>
      </c>
      <c r="J13" s="125"/>
      <c r="K13" s="125"/>
      <c r="L13" s="125"/>
      <c r="M13" s="125"/>
    </row>
    <row r="14" spans="1:19" ht="15.75">
      <c r="A14" s="123"/>
      <c r="B14" s="123"/>
      <c r="C14" s="6">
        <v>2019</v>
      </c>
      <c r="D14" s="9">
        <f t="shared" si="2"/>
        <v>219304.6</v>
      </c>
      <c r="E14" s="9">
        <f t="shared" si="1"/>
        <v>15852.9</v>
      </c>
      <c r="F14" s="9">
        <f t="shared" si="1"/>
        <v>23124.100000000002</v>
      </c>
      <c r="G14" s="9">
        <f t="shared" si="1"/>
        <v>0</v>
      </c>
      <c r="H14" s="9">
        <f t="shared" si="1"/>
        <v>180327.6</v>
      </c>
      <c r="I14" s="9">
        <f t="shared" si="1"/>
        <v>0</v>
      </c>
      <c r="J14" s="125"/>
      <c r="K14" s="125"/>
      <c r="L14" s="125"/>
      <c r="M14" s="125"/>
    </row>
    <row r="15" spans="1:19" ht="15.75">
      <c r="A15" s="118" t="s">
        <v>13</v>
      </c>
      <c r="B15" s="120" t="s">
        <v>87</v>
      </c>
      <c r="C15" s="7" t="s">
        <v>0</v>
      </c>
      <c r="D15" s="10">
        <f>SUM(D16:D21)</f>
        <v>93324.999999999985</v>
      </c>
      <c r="E15" s="10">
        <f t="shared" ref="E15:G15" si="3">SUM(E16:E21)</f>
        <v>0</v>
      </c>
      <c r="F15" s="10">
        <f t="shared" si="3"/>
        <v>10135.300000000001</v>
      </c>
      <c r="G15" s="10">
        <f t="shared" si="3"/>
        <v>0</v>
      </c>
      <c r="H15" s="10">
        <f>SUM(H16:H21)</f>
        <v>83189.7</v>
      </c>
      <c r="I15" s="10">
        <f>SUM(I16:I21)</f>
        <v>0</v>
      </c>
      <c r="J15" s="124" t="s">
        <v>109</v>
      </c>
      <c r="K15" s="28" t="s">
        <v>86</v>
      </c>
      <c r="L15" s="28" t="s">
        <v>86</v>
      </c>
      <c r="M15" s="29" t="s">
        <v>86</v>
      </c>
    </row>
    <row r="16" spans="1:19" ht="15.75">
      <c r="A16" s="119"/>
      <c r="B16" s="120"/>
      <c r="C16" s="7">
        <v>2014</v>
      </c>
      <c r="D16" s="10">
        <f>SUM(E16:H16)</f>
        <v>13838</v>
      </c>
      <c r="E16" s="10">
        <f t="shared" ref="E16:G21" si="4">E23+E30+E37+E44</f>
        <v>0</v>
      </c>
      <c r="F16" s="10">
        <f t="shared" si="4"/>
        <v>0</v>
      </c>
      <c r="G16" s="10">
        <f t="shared" si="4"/>
        <v>0</v>
      </c>
      <c r="H16" s="10">
        <f>H23+H30+H37+H44</f>
        <v>13838</v>
      </c>
      <c r="I16" s="10">
        <f>I23+I30+I37+I44</f>
        <v>0</v>
      </c>
      <c r="J16" s="124"/>
      <c r="K16" s="30">
        <v>15</v>
      </c>
      <c r="L16" s="30">
        <v>15</v>
      </c>
      <c r="M16" s="30">
        <v>100</v>
      </c>
    </row>
    <row r="17" spans="1:13" ht="15.75">
      <c r="A17" s="119"/>
      <c r="B17" s="120"/>
      <c r="C17" s="7">
        <v>2015</v>
      </c>
      <c r="D17" s="10">
        <f t="shared" ref="D17:D21" si="5">SUM(E17:H17)</f>
        <v>13243.6</v>
      </c>
      <c r="E17" s="10">
        <f t="shared" si="4"/>
        <v>0</v>
      </c>
      <c r="F17" s="10">
        <f t="shared" si="4"/>
        <v>0</v>
      </c>
      <c r="G17" s="10">
        <f t="shared" si="4"/>
        <v>0</v>
      </c>
      <c r="H17" s="10">
        <f t="shared" ref="H17:I21" si="6">H24+H31+H38+H45</f>
        <v>13243.6</v>
      </c>
      <c r="I17" s="10">
        <f t="shared" si="6"/>
        <v>0</v>
      </c>
      <c r="J17" s="124"/>
      <c r="K17" s="30">
        <v>20</v>
      </c>
      <c r="L17" s="30">
        <v>20</v>
      </c>
      <c r="M17" s="30">
        <v>100</v>
      </c>
    </row>
    <row r="18" spans="1:13" ht="15.75">
      <c r="A18" s="119"/>
      <c r="B18" s="120"/>
      <c r="C18" s="7">
        <v>2016</v>
      </c>
      <c r="D18" s="10">
        <f t="shared" si="5"/>
        <v>9597.7999999999993</v>
      </c>
      <c r="E18" s="10">
        <f t="shared" si="4"/>
        <v>0</v>
      </c>
      <c r="F18" s="10">
        <f t="shared" si="4"/>
        <v>0</v>
      </c>
      <c r="G18" s="10">
        <f t="shared" si="4"/>
        <v>0</v>
      </c>
      <c r="H18" s="10">
        <f t="shared" si="6"/>
        <v>9597.7999999999993</v>
      </c>
      <c r="I18" s="10">
        <f t="shared" si="6"/>
        <v>0</v>
      </c>
      <c r="J18" s="124"/>
      <c r="K18" s="30">
        <v>25</v>
      </c>
      <c r="L18" s="30">
        <v>25</v>
      </c>
      <c r="M18" s="30">
        <v>100</v>
      </c>
    </row>
    <row r="19" spans="1:13" ht="15.75">
      <c r="A19" s="119"/>
      <c r="B19" s="120"/>
      <c r="C19" s="7">
        <v>2017</v>
      </c>
      <c r="D19" s="10">
        <f t="shared" si="5"/>
        <v>14627.8</v>
      </c>
      <c r="E19" s="10">
        <f t="shared" si="4"/>
        <v>0</v>
      </c>
      <c r="F19" s="10">
        <f t="shared" si="4"/>
        <v>0</v>
      </c>
      <c r="G19" s="10">
        <f t="shared" si="4"/>
        <v>0</v>
      </c>
      <c r="H19" s="10">
        <f t="shared" si="6"/>
        <v>14627.8</v>
      </c>
      <c r="I19" s="10">
        <f t="shared" si="6"/>
        <v>0</v>
      </c>
      <c r="J19" s="124"/>
      <c r="K19" s="30">
        <v>30</v>
      </c>
      <c r="L19" s="30">
        <v>30</v>
      </c>
      <c r="M19" s="30">
        <v>100</v>
      </c>
    </row>
    <row r="20" spans="1:13" ht="15.75">
      <c r="A20" s="119"/>
      <c r="B20" s="120"/>
      <c r="C20" s="7">
        <v>2018</v>
      </c>
      <c r="D20" s="10">
        <f t="shared" si="5"/>
        <v>29072.6</v>
      </c>
      <c r="E20" s="10">
        <f t="shared" si="4"/>
        <v>0</v>
      </c>
      <c r="F20" s="10">
        <f t="shared" si="4"/>
        <v>10135.300000000001</v>
      </c>
      <c r="G20" s="10">
        <f t="shared" si="4"/>
        <v>0</v>
      </c>
      <c r="H20" s="10">
        <f t="shared" si="6"/>
        <v>18937.3</v>
      </c>
      <c r="I20" s="10">
        <f t="shared" si="6"/>
        <v>0</v>
      </c>
      <c r="J20" s="124"/>
      <c r="K20" s="30">
        <v>30</v>
      </c>
      <c r="L20" s="30">
        <v>30</v>
      </c>
      <c r="M20" s="30">
        <v>100</v>
      </c>
    </row>
    <row r="21" spans="1:13" ht="15.75">
      <c r="A21" s="119"/>
      <c r="B21" s="120"/>
      <c r="C21" s="7">
        <v>2019</v>
      </c>
      <c r="D21" s="10">
        <f t="shared" si="5"/>
        <v>12945.199999999999</v>
      </c>
      <c r="E21" s="10">
        <f t="shared" si="4"/>
        <v>0</v>
      </c>
      <c r="F21" s="10">
        <f t="shared" si="4"/>
        <v>0</v>
      </c>
      <c r="G21" s="10">
        <f t="shared" si="4"/>
        <v>0</v>
      </c>
      <c r="H21" s="10">
        <f t="shared" si="6"/>
        <v>12945.199999999999</v>
      </c>
      <c r="I21" s="10">
        <f t="shared" si="6"/>
        <v>0</v>
      </c>
      <c r="J21" s="124"/>
      <c r="K21" s="30">
        <v>30</v>
      </c>
      <c r="L21" s="30">
        <v>30</v>
      </c>
      <c r="M21" s="30">
        <v>100</v>
      </c>
    </row>
    <row r="22" spans="1:13" ht="15.75">
      <c r="A22" s="121" t="s">
        <v>14</v>
      </c>
      <c r="B22" s="122" t="s">
        <v>19</v>
      </c>
      <c r="C22" s="8" t="s">
        <v>0</v>
      </c>
      <c r="D22" s="11">
        <f>SUM(D23:D28)</f>
        <v>31450</v>
      </c>
      <c r="E22" s="11">
        <f t="shared" ref="E22:I22" si="7">SUM(E23:E28)</f>
        <v>0</v>
      </c>
      <c r="F22" s="11">
        <f t="shared" si="7"/>
        <v>0</v>
      </c>
      <c r="G22" s="11">
        <f t="shared" si="7"/>
        <v>0</v>
      </c>
      <c r="H22" s="11">
        <f t="shared" si="7"/>
        <v>31450</v>
      </c>
      <c r="I22" s="11">
        <f t="shared" si="7"/>
        <v>0</v>
      </c>
      <c r="J22" s="31" t="s">
        <v>86</v>
      </c>
      <c r="K22" s="31" t="s">
        <v>86</v>
      </c>
      <c r="L22" s="31" t="s">
        <v>86</v>
      </c>
      <c r="M22" s="31" t="s">
        <v>86</v>
      </c>
    </row>
    <row r="23" spans="1:13" ht="15.75">
      <c r="A23" s="121"/>
      <c r="B23" s="122"/>
      <c r="C23" s="8">
        <v>2014</v>
      </c>
      <c r="D23" s="11">
        <f>SUM(E23:I23)</f>
        <v>3350</v>
      </c>
      <c r="E23" s="11">
        <v>0</v>
      </c>
      <c r="F23" s="11">
        <v>0</v>
      </c>
      <c r="G23" s="11">
        <v>0</v>
      </c>
      <c r="H23" s="11">
        <v>3350</v>
      </c>
      <c r="I23" s="11">
        <v>0</v>
      </c>
      <c r="J23" s="31" t="s">
        <v>86</v>
      </c>
      <c r="K23" s="31" t="s">
        <v>86</v>
      </c>
      <c r="L23" s="31" t="s">
        <v>86</v>
      </c>
      <c r="M23" s="31" t="s">
        <v>86</v>
      </c>
    </row>
    <row r="24" spans="1:13" ht="15.75">
      <c r="A24" s="121"/>
      <c r="B24" s="122"/>
      <c r="C24" s="8">
        <v>2015</v>
      </c>
      <c r="D24" s="11">
        <f t="shared" ref="D24:D28" si="8">SUM(E24:I24)</f>
        <v>5250</v>
      </c>
      <c r="E24" s="11">
        <v>0</v>
      </c>
      <c r="F24" s="11">
        <v>0</v>
      </c>
      <c r="G24" s="11">
        <v>0</v>
      </c>
      <c r="H24" s="11">
        <v>5250</v>
      </c>
      <c r="I24" s="11">
        <v>0</v>
      </c>
      <c r="J24" s="31" t="s">
        <v>86</v>
      </c>
      <c r="K24" s="31" t="s">
        <v>86</v>
      </c>
      <c r="L24" s="31" t="s">
        <v>86</v>
      </c>
      <c r="M24" s="31" t="s">
        <v>86</v>
      </c>
    </row>
    <row r="25" spans="1:13" ht="15.75">
      <c r="A25" s="121"/>
      <c r="B25" s="122"/>
      <c r="C25" s="8">
        <v>2016</v>
      </c>
      <c r="D25" s="11">
        <f t="shared" si="8"/>
        <v>5700</v>
      </c>
      <c r="E25" s="11">
        <v>0</v>
      </c>
      <c r="F25" s="11">
        <v>0</v>
      </c>
      <c r="G25" s="11">
        <v>0</v>
      </c>
      <c r="H25" s="11">
        <v>5700</v>
      </c>
      <c r="I25" s="11">
        <v>0</v>
      </c>
      <c r="J25" s="31" t="s">
        <v>86</v>
      </c>
      <c r="K25" s="31" t="s">
        <v>86</v>
      </c>
      <c r="L25" s="31" t="s">
        <v>86</v>
      </c>
      <c r="M25" s="31" t="s">
        <v>86</v>
      </c>
    </row>
    <row r="26" spans="1:13" ht="15.75">
      <c r="A26" s="121"/>
      <c r="B26" s="122"/>
      <c r="C26" s="8">
        <v>2017</v>
      </c>
      <c r="D26" s="11">
        <f t="shared" si="8"/>
        <v>5800</v>
      </c>
      <c r="E26" s="11">
        <v>0</v>
      </c>
      <c r="F26" s="11">
        <v>0</v>
      </c>
      <c r="G26" s="11">
        <v>0</v>
      </c>
      <c r="H26" s="11">
        <v>5800</v>
      </c>
      <c r="I26" s="11">
        <v>0</v>
      </c>
      <c r="J26" s="31" t="s">
        <v>86</v>
      </c>
      <c r="K26" s="31" t="s">
        <v>86</v>
      </c>
      <c r="L26" s="31" t="s">
        <v>86</v>
      </c>
      <c r="M26" s="31" t="s">
        <v>86</v>
      </c>
    </row>
    <row r="27" spans="1:13" ht="15.75">
      <c r="A27" s="121"/>
      <c r="B27" s="122"/>
      <c r="C27" s="8">
        <v>2018</v>
      </c>
      <c r="D27" s="11">
        <f t="shared" si="8"/>
        <v>5750</v>
      </c>
      <c r="E27" s="11">
        <v>0</v>
      </c>
      <c r="F27" s="11">
        <v>0</v>
      </c>
      <c r="G27" s="11">
        <v>0</v>
      </c>
      <c r="H27" s="11">
        <v>5750</v>
      </c>
      <c r="I27" s="11">
        <v>0</v>
      </c>
      <c r="J27" s="31" t="s">
        <v>86</v>
      </c>
      <c r="K27" s="31" t="s">
        <v>86</v>
      </c>
      <c r="L27" s="31" t="s">
        <v>86</v>
      </c>
      <c r="M27" s="31" t="s">
        <v>86</v>
      </c>
    </row>
    <row r="28" spans="1:13" ht="15.75">
      <c r="A28" s="121"/>
      <c r="B28" s="122"/>
      <c r="C28" s="8">
        <v>2019</v>
      </c>
      <c r="D28" s="11">
        <f t="shared" si="8"/>
        <v>5600</v>
      </c>
      <c r="E28" s="11">
        <v>0</v>
      </c>
      <c r="F28" s="11">
        <v>0</v>
      </c>
      <c r="G28" s="11">
        <v>0</v>
      </c>
      <c r="H28" s="11">
        <v>5600</v>
      </c>
      <c r="I28" s="11">
        <v>0</v>
      </c>
      <c r="J28" s="31" t="s">
        <v>86</v>
      </c>
      <c r="K28" s="31" t="s">
        <v>86</v>
      </c>
      <c r="L28" s="31" t="s">
        <v>86</v>
      </c>
      <c r="M28" s="31" t="s">
        <v>86</v>
      </c>
    </row>
    <row r="29" spans="1:13" ht="15.75">
      <c r="A29" s="121" t="s">
        <v>15</v>
      </c>
      <c r="B29" s="122" t="s">
        <v>20</v>
      </c>
      <c r="C29" s="8" t="s">
        <v>0</v>
      </c>
      <c r="D29" s="11">
        <f>SUM(D30:D35)</f>
        <v>9727.2000000000007</v>
      </c>
      <c r="E29" s="11">
        <f t="shared" ref="E29:I29" si="9">SUM(E30:E35)</f>
        <v>0</v>
      </c>
      <c r="F29" s="11">
        <f t="shared" si="9"/>
        <v>0</v>
      </c>
      <c r="G29" s="11">
        <f t="shared" si="9"/>
        <v>0</v>
      </c>
      <c r="H29" s="11">
        <f t="shared" si="9"/>
        <v>9727.2000000000007</v>
      </c>
      <c r="I29" s="11">
        <f t="shared" si="9"/>
        <v>0</v>
      </c>
      <c r="J29" s="31" t="s">
        <v>86</v>
      </c>
      <c r="K29" s="31" t="s">
        <v>86</v>
      </c>
      <c r="L29" s="31" t="s">
        <v>86</v>
      </c>
      <c r="M29" s="31" t="s">
        <v>86</v>
      </c>
    </row>
    <row r="30" spans="1:13" ht="15.75">
      <c r="A30" s="121"/>
      <c r="B30" s="122"/>
      <c r="C30" s="8">
        <v>2014</v>
      </c>
      <c r="D30" s="11">
        <f>SUM(E30:I30)</f>
        <v>2056</v>
      </c>
      <c r="E30" s="11">
        <v>0</v>
      </c>
      <c r="F30" s="11">
        <v>0</v>
      </c>
      <c r="G30" s="11">
        <v>0</v>
      </c>
      <c r="H30" s="11">
        <v>2056</v>
      </c>
      <c r="I30" s="11">
        <v>0</v>
      </c>
      <c r="J30" s="31" t="s">
        <v>86</v>
      </c>
      <c r="K30" s="31" t="s">
        <v>86</v>
      </c>
      <c r="L30" s="31" t="s">
        <v>86</v>
      </c>
      <c r="M30" s="31" t="s">
        <v>86</v>
      </c>
    </row>
    <row r="31" spans="1:13" ht="15.75">
      <c r="A31" s="121"/>
      <c r="B31" s="122"/>
      <c r="C31" s="8">
        <v>2015</v>
      </c>
      <c r="D31" s="11">
        <f t="shared" ref="D31:D35" si="10">SUM(E31:I31)</f>
        <v>1673</v>
      </c>
      <c r="E31" s="11">
        <v>0</v>
      </c>
      <c r="F31" s="11">
        <v>0</v>
      </c>
      <c r="G31" s="11">
        <v>0</v>
      </c>
      <c r="H31" s="11">
        <v>1673</v>
      </c>
      <c r="I31" s="11">
        <v>0</v>
      </c>
      <c r="J31" s="31" t="s">
        <v>86</v>
      </c>
      <c r="K31" s="31" t="s">
        <v>86</v>
      </c>
      <c r="L31" s="31" t="s">
        <v>86</v>
      </c>
      <c r="M31" s="31" t="s">
        <v>86</v>
      </c>
    </row>
    <row r="32" spans="1:13" ht="15.75">
      <c r="A32" s="121"/>
      <c r="B32" s="122"/>
      <c r="C32" s="8">
        <v>2016</v>
      </c>
      <c r="D32" s="11">
        <f t="shared" si="10"/>
        <v>1037</v>
      </c>
      <c r="E32" s="11">
        <v>0</v>
      </c>
      <c r="F32" s="11">
        <v>0</v>
      </c>
      <c r="G32" s="11">
        <v>0</v>
      </c>
      <c r="H32" s="11">
        <v>1037</v>
      </c>
      <c r="I32" s="11">
        <v>0</v>
      </c>
      <c r="J32" s="31" t="s">
        <v>86</v>
      </c>
      <c r="K32" s="31" t="s">
        <v>86</v>
      </c>
      <c r="L32" s="31" t="s">
        <v>86</v>
      </c>
      <c r="M32" s="31" t="s">
        <v>86</v>
      </c>
    </row>
    <row r="33" spans="1:13" ht="15.75">
      <c r="A33" s="121"/>
      <c r="B33" s="122"/>
      <c r="C33" s="8">
        <v>2017</v>
      </c>
      <c r="D33" s="11">
        <f t="shared" si="10"/>
        <v>1180.2</v>
      </c>
      <c r="E33" s="11">
        <v>0</v>
      </c>
      <c r="F33" s="11">
        <v>0</v>
      </c>
      <c r="G33" s="11">
        <v>0</v>
      </c>
      <c r="H33" s="11">
        <v>1180.2</v>
      </c>
      <c r="I33" s="11">
        <v>0</v>
      </c>
      <c r="J33" s="31" t="s">
        <v>86</v>
      </c>
      <c r="K33" s="31" t="s">
        <v>86</v>
      </c>
      <c r="L33" s="31" t="s">
        <v>86</v>
      </c>
      <c r="M33" s="31" t="s">
        <v>86</v>
      </c>
    </row>
    <row r="34" spans="1:13" ht="15.75">
      <c r="A34" s="121"/>
      <c r="B34" s="122"/>
      <c r="C34" s="8">
        <v>2018</v>
      </c>
      <c r="D34" s="11">
        <f t="shared" si="10"/>
        <v>1931</v>
      </c>
      <c r="E34" s="11">
        <v>0</v>
      </c>
      <c r="F34" s="11">
        <v>0</v>
      </c>
      <c r="G34" s="11">
        <v>0</v>
      </c>
      <c r="H34" s="11">
        <v>1931</v>
      </c>
      <c r="I34" s="11">
        <v>0</v>
      </c>
      <c r="J34" s="31" t="s">
        <v>86</v>
      </c>
      <c r="K34" s="31" t="s">
        <v>86</v>
      </c>
      <c r="L34" s="31" t="s">
        <v>86</v>
      </c>
      <c r="M34" s="31" t="s">
        <v>86</v>
      </c>
    </row>
    <row r="35" spans="1:13" ht="15.75">
      <c r="A35" s="121"/>
      <c r="B35" s="122"/>
      <c r="C35" s="8">
        <v>2019</v>
      </c>
      <c r="D35" s="11">
        <f t="shared" si="10"/>
        <v>1850</v>
      </c>
      <c r="E35" s="11">
        <v>0</v>
      </c>
      <c r="F35" s="11">
        <v>0</v>
      </c>
      <c r="G35" s="11">
        <v>0</v>
      </c>
      <c r="H35" s="11">
        <v>1850</v>
      </c>
      <c r="I35" s="11">
        <v>0</v>
      </c>
      <c r="J35" s="31" t="s">
        <v>86</v>
      </c>
      <c r="K35" s="31" t="s">
        <v>86</v>
      </c>
      <c r="L35" s="31" t="s">
        <v>86</v>
      </c>
      <c r="M35" s="31" t="s">
        <v>86</v>
      </c>
    </row>
    <row r="36" spans="1:13" ht="15.75">
      <c r="A36" s="121" t="s">
        <v>16</v>
      </c>
      <c r="B36" s="122" t="s">
        <v>21</v>
      </c>
      <c r="C36" s="8" t="s">
        <v>0</v>
      </c>
      <c r="D36" s="11">
        <f>SUM(D37:D42)</f>
        <v>35569.800000000003</v>
      </c>
      <c r="E36" s="11">
        <f t="shared" ref="E36:I36" si="11">SUM(E37:E42)</f>
        <v>0</v>
      </c>
      <c r="F36" s="11">
        <f t="shared" si="11"/>
        <v>172.7</v>
      </c>
      <c r="G36" s="11">
        <f t="shared" si="11"/>
        <v>0</v>
      </c>
      <c r="H36" s="11">
        <f t="shared" si="11"/>
        <v>35397.1</v>
      </c>
      <c r="I36" s="11">
        <f t="shared" si="11"/>
        <v>0</v>
      </c>
      <c r="J36" s="31" t="s">
        <v>86</v>
      </c>
      <c r="K36" s="31" t="s">
        <v>86</v>
      </c>
      <c r="L36" s="31" t="s">
        <v>86</v>
      </c>
      <c r="M36" s="31" t="s">
        <v>86</v>
      </c>
    </row>
    <row r="37" spans="1:13" ht="15.75">
      <c r="A37" s="121"/>
      <c r="B37" s="122"/>
      <c r="C37" s="8">
        <v>2014</v>
      </c>
      <c r="D37" s="11">
        <f>SUM(E37:I37)</f>
        <v>8432</v>
      </c>
      <c r="E37" s="11">
        <v>0</v>
      </c>
      <c r="F37" s="11">
        <v>0</v>
      </c>
      <c r="G37" s="11">
        <v>0</v>
      </c>
      <c r="H37" s="11">
        <v>8432</v>
      </c>
      <c r="I37" s="11">
        <v>0</v>
      </c>
      <c r="J37" s="31" t="s">
        <v>86</v>
      </c>
      <c r="K37" s="31" t="s">
        <v>86</v>
      </c>
      <c r="L37" s="31" t="s">
        <v>86</v>
      </c>
      <c r="M37" s="31" t="s">
        <v>86</v>
      </c>
    </row>
    <row r="38" spans="1:13" ht="15.75">
      <c r="A38" s="121"/>
      <c r="B38" s="122"/>
      <c r="C38" s="8">
        <v>2015</v>
      </c>
      <c r="D38" s="11">
        <f t="shared" ref="D38:D42" si="12">SUM(E38:I38)</f>
        <v>6320.6</v>
      </c>
      <c r="E38" s="11">
        <v>0</v>
      </c>
      <c r="F38" s="11">
        <v>0</v>
      </c>
      <c r="G38" s="11">
        <v>0</v>
      </c>
      <c r="H38" s="11">
        <v>6320.6</v>
      </c>
      <c r="I38" s="11">
        <v>0</v>
      </c>
      <c r="J38" s="31" t="s">
        <v>86</v>
      </c>
      <c r="K38" s="31" t="s">
        <v>86</v>
      </c>
      <c r="L38" s="31" t="s">
        <v>86</v>
      </c>
      <c r="M38" s="31" t="s">
        <v>86</v>
      </c>
    </row>
    <row r="39" spans="1:13" ht="15.75">
      <c r="A39" s="121"/>
      <c r="B39" s="122"/>
      <c r="C39" s="8">
        <v>2016</v>
      </c>
      <c r="D39" s="11">
        <f t="shared" si="12"/>
        <v>2860.8</v>
      </c>
      <c r="E39" s="11">
        <v>0</v>
      </c>
      <c r="F39" s="11">
        <v>0</v>
      </c>
      <c r="G39" s="11">
        <v>0</v>
      </c>
      <c r="H39" s="11">
        <v>2860.8</v>
      </c>
      <c r="I39" s="11">
        <v>0</v>
      </c>
      <c r="J39" s="31" t="s">
        <v>86</v>
      </c>
      <c r="K39" s="31" t="s">
        <v>86</v>
      </c>
      <c r="L39" s="31" t="s">
        <v>86</v>
      </c>
      <c r="M39" s="31" t="s">
        <v>86</v>
      </c>
    </row>
    <row r="40" spans="1:13" ht="15.75">
      <c r="A40" s="121"/>
      <c r="B40" s="122"/>
      <c r="C40" s="8">
        <v>2017</v>
      </c>
      <c r="D40" s="11">
        <f t="shared" si="12"/>
        <v>7647.6</v>
      </c>
      <c r="E40" s="11">
        <v>0</v>
      </c>
      <c r="F40" s="11">
        <v>0</v>
      </c>
      <c r="G40" s="11">
        <v>0</v>
      </c>
      <c r="H40" s="11">
        <v>7647.6</v>
      </c>
      <c r="I40" s="11">
        <v>0</v>
      </c>
      <c r="J40" s="31" t="s">
        <v>86</v>
      </c>
      <c r="K40" s="31" t="s">
        <v>86</v>
      </c>
      <c r="L40" s="31" t="s">
        <v>86</v>
      </c>
      <c r="M40" s="31" t="s">
        <v>86</v>
      </c>
    </row>
    <row r="41" spans="1:13" ht="15.75">
      <c r="A41" s="121"/>
      <c r="B41" s="122"/>
      <c r="C41" s="8">
        <v>2018</v>
      </c>
      <c r="D41" s="11">
        <f t="shared" si="12"/>
        <v>7286.5</v>
      </c>
      <c r="E41" s="11">
        <v>0</v>
      </c>
      <c r="F41" s="11">
        <v>172.7</v>
      </c>
      <c r="G41" s="11">
        <v>0</v>
      </c>
      <c r="H41" s="11">
        <v>7113.8</v>
      </c>
      <c r="I41" s="11">
        <v>0</v>
      </c>
      <c r="J41" s="31" t="s">
        <v>86</v>
      </c>
      <c r="K41" s="31" t="s">
        <v>86</v>
      </c>
      <c r="L41" s="31" t="s">
        <v>86</v>
      </c>
      <c r="M41" s="31" t="s">
        <v>86</v>
      </c>
    </row>
    <row r="42" spans="1:13" ht="15.75">
      <c r="A42" s="121"/>
      <c r="B42" s="122"/>
      <c r="C42" s="8">
        <v>2019</v>
      </c>
      <c r="D42" s="11">
        <f t="shared" si="12"/>
        <v>3022.3</v>
      </c>
      <c r="E42" s="11">
        <v>0</v>
      </c>
      <c r="F42" s="11">
        <v>0</v>
      </c>
      <c r="G42" s="11">
        <v>0</v>
      </c>
      <c r="H42" s="11">
        <v>3022.3</v>
      </c>
      <c r="I42" s="11">
        <v>0</v>
      </c>
      <c r="J42" s="31" t="s">
        <v>86</v>
      </c>
      <c r="K42" s="31" t="s">
        <v>86</v>
      </c>
      <c r="L42" s="31" t="s">
        <v>86</v>
      </c>
      <c r="M42" s="31" t="s">
        <v>86</v>
      </c>
    </row>
    <row r="43" spans="1:13" ht="15.75">
      <c r="A43" s="121" t="s">
        <v>17</v>
      </c>
      <c r="B43" s="122" t="s">
        <v>22</v>
      </c>
      <c r="C43" s="8" t="s">
        <v>0</v>
      </c>
      <c r="D43" s="11">
        <f>SUM(D44:D49)</f>
        <v>16578</v>
      </c>
      <c r="E43" s="11">
        <f t="shared" ref="E43:I43" si="13">SUM(E44:E49)</f>
        <v>0</v>
      </c>
      <c r="F43" s="11">
        <f t="shared" si="13"/>
        <v>9962.6</v>
      </c>
      <c r="G43" s="11">
        <f t="shared" si="13"/>
        <v>0</v>
      </c>
      <c r="H43" s="11">
        <f t="shared" si="13"/>
        <v>6615.4</v>
      </c>
      <c r="I43" s="11">
        <f t="shared" si="13"/>
        <v>0</v>
      </c>
      <c r="J43" s="31" t="s">
        <v>86</v>
      </c>
      <c r="K43" s="31" t="s">
        <v>86</v>
      </c>
      <c r="L43" s="31" t="s">
        <v>86</v>
      </c>
      <c r="M43" s="31" t="s">
        <v>86</v>
      </c>
    </row>
    <row r="44" spans="1:13" ht="15.75">
      <c r="A44" s="121"/>
      <c r="B44" s="122"/>
      <c r="C44" s="8">
        <v>2014</v>
      </c>
      <c r="D44" s="11">
        <f>SUM(E44:I44)</f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31" t="s">
        <v>86</v>
      </c>
      <c r="K44" s="31" t="s">
        <v>86</v>
      </c>
      <c r="L44" s="31" t="s">
        <v>86</v>
      </c>
      <c r="M44" s="31" t="s">
        <v>86</v>
      </c>
    </row>
    <row r="45" spans="1:13" ht="15.75">
      <c r="A45" s="121"/>
      <c r="B45" s="122"/>
      <c r="C45" s="8">
        <v>2015</v>
      </c>
      <c r="D45" s="11">
        <f t="shared" ref="D45:D49" si="14">SUM(E45:I45)</f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31" t="s">
        <v>86</v>
      </c>
      <c r="K45" s="31" t="s">
        <v>86</v>
      </c>
      <c r="L45" s="31" t="s">
        <v>86</v>
      </c>
      <c r="M45" s="31" t="s">
        <v>86</v>
      </c>
    </row>
    <row r="46" spans="1:13" ht="15.75">
      <c r="A46" s="121"/>
      <c r="B46" s="122"/>
      <c r="C46" s="8">
        <v>2016</v>
      </c>
      <c r="D46" s="11">
        <f t="shared" si="14"/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31" t="s">
        <v>86</v>
      </c>
      <c r="K46" s="31" t="s">
        <v>86</v>
      </c>
      <c r="L46" s="31" t="s">
        <v>86</v>
      </c>
      <c r="M46" s="31" t="s">
        <v>86</v>
      </c>
    </row>
    <row r="47" spans="1:13" ht="15.75">
      <c r="A47" s="121"/>
      <c r="B47" s="122"/>
      <c r="C47" s="8">
        <v>2017</v>
      </c>
      <c r="D47" s="11">
        <f t="shared" si="14"/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31" t="s">
        <v>86</v>
      </c>
      <c r="K47" s="31" t="s">
        <v>86</v>
      </c>
      <c r="L47" s="31" t="s">
        <v>86</v>
      </c>
      <c r="M47" s="31" t="s">
        <v>86</v>
      </c>
    </row>
    <row r="48" spans="1:13" ht="15.75">
      <c r="A48" s="121"/>
      <c r="B48" s="122"/>
      <c r="C48" s="8">
        <v>2018</v>
      </c>
      <c r="D48" s="11">
        <f t="shared" si="14"/>
        <v>14105.1</v>
      </c>
      <c r="E48" s="11">
        <v>0</v>
      </c>
      <c r="F48" s="11">
        <v>9962.6</v>
      </c>
      <c r="G48" s="11">
        <v>0</v>
      </c>
      <c r="H48" s="11">
        <v>4142.5</v>
      </c>
      <c r="I48" s="11">
        <v>0</v>
      </c>
      <c r="J48" s="31" t="s">
        <v>86</v>
      </c>
      <c r="K48" s="31" t="s">
        <v>86</v>
      </c>
      <c r="L48" s="31" t="s">
        <v>86</v>
      </c>
      <c r="M48" s="31" t="s">
        <v>86</v>
      </c>
    </row>
    <row r="49" spans="1:13" ht="15.75">
      <c r="A49" s="121"/>
      <c r="B49" s="122"/>
      <c r="C49" s="8">
        <v>2019</v>
      </c>
      <c r="D49" s="11">
        <f t="shared" si="14"/>
        <v>2472.9</v>
      </c>
      <c r="E49" s="11">
        <v>0</v>
      </c>
      <c r="F49" s="11">
        <v>0</v>
      </c>
      <c r="G49" s="11">
        <v>0</v>
      </c>
      <c r="H49" s="11">
        <v>2472.9</v>
      </c>
      <c r="I49" s="11">
        <v>0</v>
      </c>
      <c r="J49" s="31" t="s">
        <v>86</v>
      </c>
      <c r="K49" s="31" t="s">
        <v>86</v>
      </c>
      <c r="L49" s="31" t="s">
        <v>86</v>
      </c>
      <c r="M49" s="31" t="s">
        <v>86</v>
      </c>
    </row>
    <row r="50" spans="1:13" ht="15.75">
      <c r="A50" s="118" t="s">
        <v>23</v>
      </c>
      <c r="B50" s="120" t="s">
        <v>28</v>
      </c>
      <c r="C50" s="7" t="s">
        <v>0</v>
      </c>
      <c r="D50" s="10">
        <f>SUM(D51:D56)</f>
        <v>128527.40000000001</v>
      </c>
      <c r="E50" s="10">
        <f t="shared" ref="E50:G50" si="15">SUM(E51:E56)</f>
        <v>0</v>
      </c>
      <c r="F50" s="10">
        <f t="shared" si="15"/>
        <v>0</v>
      </c>
      <c r="G50" s="10">
        <f t="shared" si="15"/>
        <v>0</v>
      </c>
      <c r="H50" s="10">
        <f>SUM(H51:H56)</f>
        <v>128527.40000000001</v>
      </c>
      <c r="I50" s="10">
        <f>SUM(I51:I56)</f>
        <v>0</v>
      </c>
      <c r="J50" s="124" t="s">
        <v>109</v>
      </c>
      <c r="K50" s="28" t="s">
        <v>86</v>
      </c>
      <c r="L50" s="28" t="s">
        <v>86</v>
      </c>
      <c r="M50" s="29" t="s">
        <v>86</v>
      </c>
    </row>
    <row r="51" spans="1:13" ht="15.75">
      <c r="A51" s="119"/>
      <c r="B51" s="120"/>
      <c r="C51" s="7">
        <v>2014</v>
      </c>
      <c r="D51" s="10">
        <f t="shared" ref="D51:D56" si="16">SUM(E51:H51)</f>
        <v>15507</v>
      </c>
      <c r="E51" s="10">
        <f t="shared" ref="E51:G56" si="17">E58</f>
        <v>0</v>
      </c>
      <c r="F51" s="10">
        <f t="shared" si="17"/>
        <v>0</v>
      </c>
      <c r="G51" s="10">
        <f t="shared" si="17"/>
        <v>0</v>
      </c>
      <c r="H51" s="10">
        <f t="shared" ref="H51:I56" si="18">H58</f>
        <v>15507</v>
      </c>
      <c r="I51" s="10">
        <f t="shared" si="18"/>
        <v>0</v>
      </c>
      <c r="J51" s="124"/>
      <c r="K51" s="30">
        <v>15</v>
      </c>
      <c r="L51" s="30">
        <v>15</v>
      </c>
      <c r="M51" s="30">
        <v>100</v>
      </c>
    </row>
    <row r="52" spans="1:13" ht="15.75">
      <c r="A52" s="119"/>
      <c r="B52" s="120"/>
      <c r="C52" s="7">
        <v>2015</v>
      </c>
      <c r="D52" s="10">
        <f t="shared" si="16"/>
        <v>19335</v>
      </c>
      <c r="E52" s="10">
        <f t="shared" si="17"/>
        <v>0</v>
      </c>
      <c r="F52" s="10">
        <f t="shared" si="17"/>
        <v>0</v>
      </c>
      <c r="G52" s="10">
        <f t="shared" si="17"/>
        <v>0</v>
      </c>
      <c r="H52" s="10">
        <f t="shared" si="18"/>
        <v>19335</v>
      </c>
      <c r="I52" s="10">
        <f t="shared" si="18"/>
        <v>0</v>
      </c>
      <c r="J52" s="124"/>
      <c r="K52" s="30">
        <v>20</v>
      </c>
      <c r="L52" s="30">
        <v>20</v>
      </c>
      <c r="M52" s="30">
        <v>100</v>
      </c>
    </row>
    <row r="53" spans="1:13" ht="15.75">
      <c r="A53" s="119"/>
      <c r="B53" s="120"/>
      <c r="C53" s="7">
        <v>2016</v>
      </c>
      <c r="D53" s="10">
        <f t="shared" si="16"/>
        <v>22169.599999999999</v>
      </c>
      <c r="E53" s="10">
        <f t="shared" si="17"/>
        <v>0</v>
      </c>
      <c r="F53" s="10">
        <f t="shared" si="17"/>
        <v>0</v>
      </c>
      <c r="G53" s="10">
        <f t="shared" si="17"/>
        <v>0</v>
      </c>
      <c r="H53" s="10">
        <f t="shared" si="18"/>
        <v>22169.599999999999</v>
      </c>
      <c r="I53" s="10">
        <f t="shared" si="18"/>
        <v>0</v>
      </c>
      <c r="J53" s="124"/>
      <c r="K53" s="30">
        <v>25</v>
      </c>
      <c r="L53" s="30">
        <v>25</v>
      </c>
      <c r="M53" s="30">
        <v>100</v>
      </c>
    </row>
    <row r="54" spans="1:13" ht="15.75">
      <c r="A54" s="119"/>
      <c r="B54" s="120"/>
      <c r="C54" s="7">
        <v>2017</v>
      </c>
      <c r="D54" s="10">
        <f t="shared" si="16"/>
        <v>22542.5</v>
      </c>
      <c r="E54" s="10">
        <f t="shared" si="17"/>
        <v>0</v>
      </c>
      <c r="F54" s="10">
        <f t="shared" si="17"/>
        <v>0</v>
      </c>
      <c r="G54" s="10">
        <f t="shared" si="17"/>
        <v>0</v>
      </c>
      <c r="H54" s="10">
        <f t="shared" si="18"/>
        <v>22542.5</v>
      </c>
      <c r="I54" s="10">
        <f t="shared" si="18"/>
        <v>0</v>
      </c>
      <c r="J54" s="124"/>
      <c r="K54" s="30">
        <v>30</v>
      </c>
      <c r="L54" s="30">
        <v>30</v>
      </c>
      <c r="M54" s="30">
        <v>100</v>
      </c>
    </row>
    <row r="55" spans="1:13" ht="15.75">
      <c r="A55" s="119"/>
      <c r="B55" s="120"/>
      <c r="C55" s="7">
        <v>2018</v>
      </c>
      <c r="D55" s="10">
        <f t="shared" si="16"/>
        <v>23267.1</v>
      </c>
      <c r="E55" s="10">
        <f t="shared" si="17"/>
        <v>0</v>
      </c>
      <c r="F55" s="10">
        <f t="shared" si="17"/>
        <v>0</v>
      </c>
      <c r="G55" s="10">
        <f t="shared" si="17"/>
        <v>0</v>
      </c>
      <c r="H55" s="10">
        <f t="shared" si="18"/>
        <v>23267.1</v>
      </c>
      <c r="I55" s="10">
        <f t="shared" si="18"/>
        <v>0</v>
      </c>
      <c r="J55" s="124"/>
      <c r="K55" s="30">
        <v>30</v>
      </c>
      <c r="L55" s="30">
        <v>30</v>
      </c>
      <c r="M55" s="30">
        <v>100</v>
      </c>
    </row>
    <row r="56" spans="1:13" ht="15.75">
      <c r="A56" s="119"/>
      <c r="B56" s="120"/>
      <c r="C56" s="7">
        <v>2019</v>
      </c>
      <c r="D56" s="10">
        <f t="shared" si="16"/>
        <v>25706.2</v>
      </c>
      <c r="E56" s="10">
        <f t="shared" si="17"/>
        <v>0</v>
      </c>
      <c r="F56" s="10">
        <f t="shared" si="17"/>
        <v>0</v>
      </c>
      <c r="G56" s="10">
        <f t="shared" si="17"/>
        <v>0</v>
      </c>
      <c r="H56" s="10">
        <f t="shared" si="18"/>
        <v>25706.2</v>
      </c>
      <c r="I56" s="10">
        <f t="shared" si="18"/>
        <v>0</v>
      </c>
      <c r="J56" s="124"/>
      <c r="K56" s="30">
        <v>30</v>
      </c>
      <c r="L56" s="30">
        <v>30</v>
      </c>
      <c r="M56" s="30">
        <v>100</v>
      </c>
    </row>
    <row r="57" spans="1:13" ht="15.75">
      <c r="A57" s="121" t="s">
        <v>24</v>
      </c>
      <c r="B57" s="122" t="s">
        <v>25</v>
      </c>
      <c r="C57" s="8" t="s">
        <v>0</v>
      </c>
      <c r="D57" s="11">
        <f>SUM(D58:D63)</f>
        <v>128527.40000000001</v>
      </c>
      <c r="E57" s="11">
        <f t="shared" ref="E57:I57" si="19">SUM(E58:E63)</f>
        <v>0</v>
      </c>
      <c r="F57" s="11">
        <f t="shared" si="19"/>
        <v>0</v>
      </c>
      <c r="G57" s="11">
        <f t="shared" si="19"/>
        <v>0</v>
      </c>
      <c r="H57" s="11">
        <f t="shared" si="19"/>
        <v>128527.40000000001</v>
      </c>
      <c r="I57" s="11">
        <f t="shared" si="19"/>
        <v>0</v>
      </c>
      <c r="J57" s="31" t="s">
        <v>86</v>
      </c>
      <c r="K57" s="31" t="s">
        <v>86</v>
      </c>
      <c r="L57" s="31" t="s">
        <v>86</v>
      </c>
      <c r="M57" s="31" t="s">
        <v>86</v>
      </c>
    </row>
    <row r="58" spans="1:13" ht="15.75">
      <c r="A58" s="121"/>
      <c r="B58" s="122"/>
      <c r="C58" s="8">
        <v>2014</v>
      </c>
      <c r="D58" s="11">
        <f>SUM(E58:I58)</f>
        <v>15507</v>
      </c>
      <c r="E58" s="11">
        <v>0</v>
      </c>
      <c r="F58" s="11">
        <v>0</v>
      </c>
      <c r="G58" s="11">
        <v>0</v>
      </c>
      <c r="H58" s="11">
        <v>15507</v>
      </c>
      <c r="I58" s="11">
        <v>0</v>
      </c>
      <c r="J58" s="31" t="s">
        <v>86</v>
      </c>
      <c r="K58" s="31" t="s">
        <v>86</v>
      </c>
      <c r="L58" s="31" t="s">
        <v>86</v>
      </c>
      <c r="M58" s="31" t="s">
        <v>86</v>
      </c>
    </row>
    <row r="59" spans="1:13" ht="15.75">
      <c r="A59" s="121"/>
      <c r="B59" s="122"/>
      <c r="C59" s="8">
        <v>2015</v>
      </c>
      <c r="D59" s="11">
        <f t="shared" ref="D59:D63" si="20">SUM(E59:I59)</f>
        <v>19335</v>
      </c>
      <c r="E59" s="11">
        <v>0</v>
      </c>
      <c r="F59" s="11">
        <v>0</v>
      </c>
      <c r="G59" s="11">
        <v>0</v>
      </c>
      <c r="H59" s="11">
        <v>19335</v>
      </c>
      <c r="I59" s="11">
        <v>0</v>
      </c>
      <c r="J59" s="31" t="s">
        <v>86</v>
      </c>
      <c r="K59" s="31" t="s">
        <v>86</v>
      </c>
      <c r="L59" s="31" t="s">
        <v>86</v>
      </c>
      <c r="M59" s="31" t="s">
        <v>86</v>
      </c>
    </row>
    <row r="60" spans="1:13" ht="15.75">
      <c r="A60" s="121"/>
      <c r="B60" s="122"/>
      <c r="C60" s="8">
        <v>2016</v>
      </c>
      <c r="D60" s="11">
        <f t="shared" si="20"/>
        <v>22169.599999999999</v>
      </c>
      <c r="E60" s="11">
        <v>0</v>
      </c>
      <c r="F60" s="11">
        <v>0</v>
      </c>
      <c r="G60" s="11">
        <v>0</v>
      </c>
      <c r="H60" s="11">
        <v>22169.599999999999</v>
      </c>
      <c r="I60" s="11">
        <v>0</v>
      </c>
      <c r="J60" s="31" t="s">
        <v>86</v>
      </c>
      <c r="K60" s="31" t="s">
        <v>86</v>
      </c>
      <c r="L60" s="31" t="s">
        <v>86</v>
      </c>
      <c r="M60" s="31" t="s">
        <v>86</v>
      </c>
    </row>
    <row r="61" spans="1:13" ht="15.75">
      <c r="A61" s="121"/>
      <c r="B61" s="122"/>
      <c r="C61" s="8">
        <v>2017</v>
      </c>
      <c r="D61" s="11">
        <f t="shared" si="20"/>
        <v>22542.5</v>
      </c>
      <c r="E61" s="11">
        <v>0</v>
      </c>
      <c r="F61" s="11">
        <v>0</v>
      </c>
      <c r="G61" s="11">
        <v>0</v>
      </c>
      <c r="H61" s="11">
        <v>22542.5</v>
      </c>
      <c r="I61" s="11">
        <v>0</v>
      </c>
      <c r="J61" s="31" t="s">
        <v>86</v>
      </c>
      <c r="K61" s="31" t="s">
        <v>86</v>
      </c>
      <c r="L61" s="31" t="s">
        <v>86</v>
      </c>
      <c r="M61" s="31" t="s">
        <v>86</v>
      </c>
    </row>
    <row r="62" spans="1:13" ht="15.75">
      <c r="A62" s="121"/>
      <c r="B62" s="122"/>
      <c r="C62" s="8">
        <v>2018</v>
      </c>
      <c r="D62" s="11">
        <f t="shared" si="20"/>
        <v>23267.1</v>
      </c>
      <c r="E62" s="11">
        <v>0</v>
      </c>
      <c r="F62" s="11">
        <v>0</v>
      </c>
      <c r="G62" s="11">
        <v>0</v>
      </c>
      <c r="H62" s="11">
        <v>23267.1</v>
      </c>
      <c r="I62" s="11">
        <v>0</v>
      </c>
      <c r="J62" s="31" t="s">
        <v>86</v>
      </c>
      <c r="K62" s="31" t="s">
        <v>86</v>
      </c>
      <c r="L62" s="31" t="s">
        <v>86</v>
      </c>
      <c r="M62" s="31" t="s">
        <v>86</v>
      </c>
    </row>
    <row r="63" spans="1:13" ht="15.75">
      <c r="A63" s="121"/>
      <c r="B63" s="122"/>
      <c r="C63" s="8">
        <v>2019</v>
      </c>
      <c r="D63" s="11">
        <f t="shared" si="20"/>
        <v>25706.2</v>
      </c>
      <c r="E63" s="11">
        <v>0</v>
      </c>
      <c r="F63" s="11">
        <v>0</v>
      </c>
      <c r="G63" s="11">
        <v>0</v>
      </c>
      <c r="H63" s="11">
        <v>25706.2</v>
      </c>
      <c r="I63" s="11">
        <v>0</v>
      </c>
      <c r="J63" s="31" t="s">
        <v>86</v>
      </c>
      <c r="K63" s="31" t="s">
        <v>86</v>
      </c>
      <c r="L63" s="31" t="s">
        <v>86</v>
      </c>
      <c r="M63" s="31" t="s">
        <v>86</v>
      </c>
    </row>
    <row r="64" spans="1:13" ht="15.75">
      <c r="A64" s="118" t="s">
        <v>26</v>
      </c>
      <c r="B64" s="120" t="s">
        <v>29</v>
      </c>
      <c r="C64" s="7" t="s">
        <v>0</v>
      </c>
      <c r="D64" s="10">
        <f>SUM(D65:D70)</f>
        <v>55798.799999999996</v>
      </c>
      <c r="E64" s="10">
        <f t="shared" ref="E64:G64" si="21">SUM(E65:E70)</f>
        <v>0</v>
      </c>
      <c r="F64" s="10">
        <f t="shared" si="21"/>
        <v>0</v>
      </c>
      <c r="G64" s="10">
        <f t="shared" si="21"/>
        <v>0</v>
      </c>
      <c r="H64" s="10">
        <f>SUM(H65:H70)</f>
        <v>55798.799999999996</v>
      </c>
      <c r="I64" s="10">
        <f>SUM(I65:I70)</f>
        <v>0</v>
      </c>
      <c r="J64" s="124" t="s">
        <v>109</v>
      </c>
      <c r="K64" s="28" t="s">
        <v>86</v>
      </c>
      <c r="L64" s="28" t="s">
        <v>86</v>
      </c>
      <c r="M64" s="29" t="s">
        <v>86</v>
      </c>
    </row>
    <row r="65" spans="1:13" ht="15.75">
      <c r="A65" s="119"/>
      <c r="B65" s="120"/>
      <c r="C65" s="7">
        <v>2014</v>
      </c>
      <c r="D65" s="10">
        <f>SUM(E65:H65)</f>
        <v>7888</v>
      </c>
      <c r="E65" s="10">
        <f t="shared" ref="E65:G70" si="22">E72</f>
        <v>0</v>
      </c>
      <c r="F65" s="10">
        <f t="shared" si="22"/>
        <v>0</v>
      </c>
      <c r="G65" s="10">
        <f t="shared" si="22"/>
        <v>0</v>
      </c>
      <c r="H65" s="10">
        <f>H72</f>
        <v>7888</v>
      </c>
      <c r="I65" s="10">
        <f>I72</f>
        <v>0</v>
      </c>
      <c r="J65" s="124"/>
      <c r="K65" s="30">
        <v>15</v>
      </c>
      <c r="L65" s="30">
        <v>15</v>
      </c>
      <c r="M65" s="30">
        <v>100</v>
      </c>
    </row>
    <row r="66" spans="1:13" ht="15.75">
      <c r="A66" s="119"/>
      <c r="B66" s="120"/>
      <c r="C66" s="7">
        <v>2015</v>
      </c>
      <c r="D66" s="10">
        <f t="shared" ref="D66:D70" si="23">SUM(E66:H66)</f>
        <v>8373</v>
      </c>
      <c r="E66" s="10">
        <f t="shared" si="22"/>
        <v>0</v>
      </c>
      <c r="F66" s="10">
        <f t="shared" si="22"/>
        <v>0</v>
      </c>
      <c r="G66" s="10">
        <f t="shared" si="22"/>
        <v>0</v>
      </c>
      <c r="H66" s="10">
        <f t="shared" ref="H66:I70" si="24">H73</f>
        <v>8373</v>
      </c>
      <c r="I66" s="10">
        <f t="shared" si="24"/>
        <v>0</v>
      </c>
      <c r="J66" s="124"/>
      <c r="K66" s="30">
        <v>20</v>
      </c>
      <c r="L66" s="30">
        <v>20</v>
      </c>
      <c r="M66" s="30">
        <v>100</v>
      </c>
    </row>
    <row r="67" spans="1:13" ht="15.75">
      <c r="A67" s="119"/>
      <c r="B67" s="120"/>
      <c r="C67" s="7">
        <v>2016</v>
      </c>
      <c r="D67" s="10">
        <f t="shared" si="23"/>
        <v>8427.2000000000007</v>
      </c>
      <c r="E67" s="10">
        <f t="shared" si="22"/>
        <v>0</v>
      </c>
      <c r="F67" s="10">
        <f t="shared" si="22"/>
        <v>0</v>
      </c>
      <c r="G67" s="10">
        <f t="shared" si="22"/>
        <v>0</v>
      </c>
      <c r="H67" s="10">
        <f t="shared" si="24"/>
        <v>8427.2000000000007</v>
      </c>
      <c r="I67" s="10">
        <f t="shared" si="24"/>
        <v>0</v>
      </c>
      <c r="J67" s="124"/>
      <c r="K67" s="30">
        <v>25</v>
      </c>
      <c r="L67" s="30">
        <v>25</v>
      </c>
      <c r="M67" s="30">
        <v>100</v>
      </c>
    </row>
    <row r="68" spans="1:13" ht="15.75">
      <c r="A68" s="119"/>
      <c r="B68" s="120"/>
      <c r="C68" s="7">
        <v>2017</v>
      </c>
      <c r="D68" s="10">
        <f t="shared" si="23"/>
        <v>10697</v>
      </c>
      <c r="E68" s="10">
        <f t="shared" si="22"/>
        <v>0</v>
      </c>
      <c r="F68" s="10">
        <f t="shared" si="22"/>
        <v>0</v>
      </c>
      <c r="G68" s="10">
        <f t="shared" si="22"/>
        <v>0</v>
      </c>
      <c r="H68" s="10">
        <f t="shared" si="24"/>
        <v>10697</v>
      </c>
      <c r="I68" s="10">
        <f t="shared" si="24"/>
        <v>0</v>
      </c>
      <c r="J68" s="124"/>
      <c r="K68" s="30">
        <v>30</v>
      </c>
      <c r="L68" s="30">
        <v>30</v>
      </c>
      <c r="M68" s="30">
        <v>100</v>
      </c>
    </row>
    <row r="69" spans="1:13" ht="15.75">
      <c r="A69" s="119"/>
      <c r="B69" s="120"/>
      <c r="C69" s="7">
        <v>2018</v>
      </c>
      <c r="D69" s="10">
        <f t="shared" si="23"/>
        <v>10076.6</v>
      </c>
      <c r="E69" s="10">
        <f t="shared" si="22"/>
        <v>0</v>
      </c>
      <c r="F69" s="10">
        <f t="shared" si="22"/>
        <v>0</v>
      </c>
      <c r="G69" s="10">
        <f t="shared" si="22"/>
        <v>0</v>
      </c>
      <c r="H69" s="10">
        <f t="shared" si="24"/>
        <v>10076.6</v>
      </c>
      <c r="I69" s="10">
        <f t="shared" si="24"/>
        <v>0</v>
      </c>
      <c r="J69" s="124"/>
      <c r="K69" s="30">
        <v>30</v>
      </c>
      <c r="L69" s="30">
        <v>30</v>
      </c>
      <c r="M69" s="30">
        <v>100</v>
      </c>
    </row>
    <row r="70" spans="1:13" ht="15.75">
      <c r="A70" s="119"/>
      <c r="B70" s="120"/>
      <c r="C70" s="7">
        <v>2019</v>
      </c>
      <c r="D70" s="10">
        <f t="shared" si="23"/>
        <v>10337</v>
      </c>
      <c r="E70" s="10">
        <f t="shared" si="22"/>
        <v>0</v>
      </c>
      <c r="F70" s="10">
        <f t="shared" si="22"/>
        <v>0</v>
      </c>
      <c r="G70" s="10">
        <f t="shared" si="22"/>
        <v>0</v>
      </c>
      <c r="H70" s="10">
        <f t="shared" si="24"/>
        <v>10337</v>
      </c>
      <c r="I70" s="10">
        <f t="shared" si="24"/>
        <v>0</v>
      </c>
      <c r="J70" s="124"/>
      <c r="K70" s="30">
        <v>30</v>
      </c>
      <c r="L70" s="30">
        <v>30</v>
      </c>
      <c r="M70" s="30">
        <v>100</v>
      </c>
    </row>
    <row r="71" spans="1:13" ht="15.75">
      <c r="A71" s="121" t="s">
        <v>27</v>
      </c>
      <c r="B71" s="122" t="s">
        <v>25</v>
      </c>
      <c r="C71" s="8" t="s">
        <v>0</v>
      </c>
      <c r="D71" s="11">
        <f>SUM(D72:D77)</f>
        <v>55798.799999999996</v>
      </c>
      <c r="E71" s="11">
        <f t="shared" ref="E71:I71" si="25">SUM(E72:E77)</f>
        <v>0</v>
      </c>
      <c r="F71" s="11">
        <f t="shared" si="25"/>
        <v>0</v>
      </c>
      <c r="G71" s="11">
        <f t="shared" si="25"/>
        <v>0</v>
      </c>
      <c r="H71" s="11">
        <f t="shared" si="25"/>
        <v>55798.799999999996</v>
      </c>
      <c r="I71" s="11">
        <f t="shared" si="25"/>
        <v>0</v>
      </c>
      <c r="J71" s="31" t="s">
        <v>86</v>
      </c>
      <c r="K71" s="31" t="s">
        <v>86</v>
      </c>
      <c r="L71" s="31" t="s">
        <v>86</v>
      </c>
      <c r="M71" s="31" t="s">
        <v>86</v>
      </c>
    </row>
    <row r="72" spans="1:13" ht="15.75">
      <c r="A72" s="121"/>
      <c r="B72" s="122"/>
      <c r="C72" s="8">
        <v>2014</v>
      </c>
      <c r="D72" s="11">
        <f>SUM(E72:I72)</f>
        <v>7888</v>
      </c>
      <c r="E72" s="11">
        <v>0</v>
      </c>
      <c r="F72" s="11">
        <v>0</v>
      </c>
      <c r="G72" s="11">
        <v>0</v>
      </c>
      <c r="H72" s="11">
        <v>7888</v>
      </c>
      <c r="I72" s="11">
        <v>0</v>
      </c>
      <c r="J72" s="31" t="s">
        <v>86</v>
      </c>
      <c r="K72" s="31" t="s">
        <v>86</v>
      </c>
      <c r="L72" s="31" t="s">
        <v>86</v>
      </c>
      <c r="M72" s="31" t="s">
        <v>86</v>
      </c>
    </row>
    <row r="73" spans="1:13" ht="15.75">
      <c r="A73" s="121"/>
      <c r="B73" s="122"/>
      <c r="C73" s="8">
        <v>2015</v>
      </c>
      <c r="D73" s="11">
        <f t="shared" ref="D73:D77" si="26">SUM(E73:I73)</f>
        <v>8373</v>
      </c>
      <c r="E73" s="11">
        <v>0</v>
      </c>
      <c r="F73" s="11">
        <v>0</v>
      </c>
      <c r="G73" s="11">
        <v>0</v>
      </c>
      <c r="H73" s="11">
        <v>8373</v>
      </c>
      <c r="I73" s="11">
        <v>0</v>
      </c>
      <c r="J73" s="31" t="s">
        <v>86</v>
      </c>
      <c r="K73" s="31" t="s">
        <v>86</v>
      </c>
      <c r="L73" s="31" t="s">
        <v>86</v>
      </c>
      <c r="M73" s="31" t="s">
        <v>86</v>
      </c>
    </row>
    <row r="74" spans="1:13" ht="15.75">
      <c r="A74" s="121"/>
      <c r="B74" s="122"/>
      <c r="C74" s="8">
        <v>2016</v>
      </c>
      <c r="D74" s="11">
        <f t="shared" si="26"/>
        <v>8427.2000000000007</v>
      </c>
      <c r="E74" s="11">
        <v>0</v>
      </c>
      <c r="F74" s="11">
        <v>0</v>
      </c>
      <c r="G74" s="11">
        <v>0</v>
      </c>
      <c r="H74" s="11">
        <v>8427.2000000000007</v>
      </c>
      <c r="I74" s="11">
        <v>0</v>
      </c>
      <c r="J74" s="31" t="s">
        <v>86</v>
      </c>
      <c r="K74" s="31" t="s">
        <v>86</v>
      </c>
      <c r="L74" s="31" t="s">
        <v>86</v>
      </c>
      <c r="M74" s="31" t="s">
        <v>86</v>
      </c>
    </row>
    <row r="75" spans="1:13" ht="15.75">
      <c r="A75" s="121"/>
      <c r="B75" s="122"/>
      <c r="C75" s="8">
        <v>2017</v>
      </c>
      <c r="D75" s="11">
        <f t="shared" si="26"/>
        <v>10697</v>
      </c>
      <c r="E75" s="11">
        <v>0</v>
      </c>
      <c r="F75" s="11">
        <v>0</v>
      </c>
      <c r="G75" s="11">
        <v>0</v>
      </c>
      <c r="H75" s="11">
        <v>10697</v>
      </c>
      <c r="I75" s="11">
        <v>0</v>
      </c>
      <c r="J75" s="31" t="s">
        <v>86</v>
      </c>
      <c r="K75" s="31" t="s">
        <v>86</v>
      </c>
      <c r="L75" s="31" t="s">
        <v>86</v>
      </c>
      <c r="M75" s="31" t="s">
        <v>86</v>
      </c>
    </row>
    <row r="76" spans="1:13" ht="15.75">
      <c r="A76" s="121"/>
      <c r="B76" s="122"/>
      <c r="C76" s="8">
        <v>2018</v>
      </c>
      <c r="D76" s="11">
        <f t="shared" si="26"/>
        <v>10076.6</v>
      </c>
      <c r="E76" s="11">
        <v>0</v>
      </c>
      <c r="F76" s="11">
        <v>0</v>
      </c>
      <c r="G76" s="11">
        <v>0</v>
      </c>
      <c r="H76" s="11">
        <v>10076.6</v>
      </c>
      <c r="I76" s="11">
        <v>0</v>
      </c>
      <c r="J76" s="31" t="s">
        <v>86</v>
      </c>
      <c r="K76" s="31" t="s">
        <v>86</v>
      </c>
      <c r="L76" s="31" t="s">
        <v>86</v>
      </c>
      <c r="M76" s="31" t="s">
        <v>86</v>
      </c>
    </row>
    <row r="77" spans="1:13" ht="15.75">
      <c r="A77" s="121"/>
      <c r="B77" s="122"/>
      <c r="C77" s="8">
        <v>2019</v>
      </c>
      <c r="D77" s="11">
        <f t="shared" si="26"/>
        <v>10337</v>
      </c>
      <c r="E77" s="11">
        <v>0</v>
      </c>
      <c r="F77" s="11">
        <v>0</v>
      </c>
      <c r="G77" s="11">
        <v>0</v>
      </c>
      <c r="H77" s="11">
        <v>10337</v>
      </c>
      <c r="I77" s="11">
        <v>0</v>
      </c>
      <c r="J77" s="31" t="s">
        <v>86</v>
      </c>
      <c r="K77" s="31" t="s">
        <v>86</v>
      </c>
      <c r="L77" s="31" t="s">
        <v>86</v>
      </c>
      <c r="M77" s="31" t="s">
        <v>86</v>
      </c>
    </row>
    <row r="78" spans="1:13" ht="15.75">
      <c r="A78" s="118" t="s">
        <v>30</v>
      </c>
      <c r="B78" s="120" t="s">
        <v>52</v>
      </c>
      <c r="C78" s="7" t="s">
        <v>0</v>
      </c>
      <c r="D78" s="10">
        <f>SUM(D79:D84)</f>
        <v>777222.6</v>
      </c>
      <c r="E78" s="10">
        <f t="shared" ref="E78:G78" si="27">SUM(E79:E84)</f>
        <v>15852.9</v>
      </c>
      <c r="F78" s="10">
        <f t="shared" si="27"/>
        <v>530179.1</v>
      </c>
      <c r="G78" s="10">
        <f t="shared" si="27"/>
        <v>0</v>
      </c>
      <c r="H78" s="10">
        <f>SUM(H79:H84)</f>
        <v>231190.6</v>
      </c>
      <c r="I78" s="10">
        <f>SUM(I79:I84)</f>
        <v>0</v>
      </c>
      <c r="J78" s="124" t="s">
        <v>110</v>
      </c>
      <c r="K78" s="28" t="s">
        <v>86</v>
      </c>
      <c r="L78" s="28" t="s">
        <v>86</v>
      </c>
      <c r="M78" s="29" t="s">
        <v>86</v>
      </c>
    </row>
    <row r="79" spans="1:13" ht="15.75">
      <c r="A79" s="119"/>
      <c r="B79" s="120"/>
      <c r="C79" s="7">
        <v>2014</v>
      </c>
      <c r="D79" s="10">
        <f>SUM(E79:H79)</f>
        <v>235984</v>
      </c>
      <c r="E79" s="10">
        <f t="shared" ref="E79:G83" si="28">E86+E93+E100+E107+E114+E121</f>
        <v>0</v>
      </c>
      <c r="F79" s="10">
        <f t="shared" si="28"/>
        <v>165000</v>
      </c>
      <c r="G79" s="10">
        <f t="shared" si="28"/>
        <v>0</v>
      </c>
      <c r="H79" s="10">
        <f t="shared" ref="H79:I83" si="29">H86+H93+H100+H107+H114+H121</f>
        <v>70984</v>
      </c>
      <c r="I79" s="10">
        <f t="shared" si="29"/>
        <v>0</v>
      </c>
      <c r="J79" s="124"/>
      <c r="K79" s="30">
        <v>78</v>
      </c>
      <c r="L79" s="30">
        <v>78</v>
      </c>
      <c r="M79" s="32">
        <f>L79/K79*100</f>
        <v>100</v>
      </c>
    </row>
    <row r="80" spans="1:13" ht="15.75">
      <c r="A80" s="119"/>
      <c r="B80" s="120"/>
      <c r="C80" s="7">
        <v>2015</v>
      </c>
      <c r="D80" s="10">
        <f t="shared" ref="D80:D84" si="30">SUM(E80:H80)</f>
        <v>5079.8</v>
      </c>
      <c r="E80" s="10">
        <f t="shared" si="28"/>
        <v>0</v>
      </c>
      <c r="F80" s="10">
        <f t="shared" si="28"/>
        <v>0</v>
      </c>
      <c r="G80" s="10">
        <f t="shared" si="28"/>
        <v>0</v>
      </c>
      <c r="H80" s="10">
        <f t="shared" si="29"/>
        <v>5079.8</v>
      </c>
      <c r="I80" s="10">
        <f t="shared" si="29"/>
        <v>0</v>
      </c>
      <c r="J80" s="124"/>
      <c r="K80" s="30">
        <v>70</v>
      </c>
      <c r="L80" s="30">
        <v>70</v>
      </c>
      <c r="M80" s="32">
        <f t="shared" ref="M80:M84" si="31">L80/K80*100</f>
        <v>100</v>
      </c>
    </row>
    <row r="81" spans="1:13" ht="15.75">
      <c r="A81" s="119"/>
      <c r="B81" s="120"/>
      <c r="C81" s="7">
        <v>2016</v>
      </c>
      <c r="D81" s="10">
        <f t="shared" si="30"/>
        <v>226269.4</v>
      </c>
      <c r="E81" s="10">
        <f t="shared" si="28"/>
        <v>0</v>
      </c>
      <c r="F81" s="10">
        <f t="shared" si="28"/>
        <v>157593</v>
      </c>
      <c r="G81" s="10">
        <f t="shared" si="28"/>
        <v>0</v>
      </c>
      <c r="H81" s="10">
        <f t="shared" si="29"/>
        <v>68676.399999999994</v>
      </c>
      <c r="I81" s="10">
        <f t="shared" si="29"/>
        <v>0</v>
      </c>
      <c r="J81" s="124"/>
      <c r="K81" s="30">
        <v>65</v>
      </c>
      <c r="L81" s="30">
        <v>65</v>
      </c>
      <c r="M81" s="32">
        <f t="shared" si="31"/>
        <v>100</v>
      </c>
    </row>
    <row r="82" spans="1:13" ht="15.75">
      <c r="A82" s="119"/>
      <c r="B82" s="120"/>
      <c r="C82" s="7">
        <v>2017</v>
      </c>
      <c r="D82" s="10">
        <f t="shared" si="30"/>
        <v>234631</v>
      </c>
      <c r="E82" s="10">
        <f t="shared" si="28"/>
        <v>0</v>
      </c>
      <c r="F82" s="10">
        <f t="shared" si="28"/>
        <v>168829.2</v>
      </c>
      <c r="G82" s="10">
        <f t="shared" si="28"/>
        <v>0</v>
      </c>
      <c r="H82" s="10">
        <f t="shared" si="29"/>
        <v>65801.8</v>
      </c>
      <c r="I82" s="10">
        <f t="shared" si="29"/>
        <v>0</v>
      </c>
      <c r="J82" s="124"/>
      <c r="K82" s="30">
        <v>60</v>
      </c>
      <c r="L82" s="30">
        <v>60</v>
      </c>
      <c r="M82" s="32">
        <f t="shared" si="31"/>
        <v>100</v>
      </c>
    </row>
    <row r="83" spans="1:13" ht="15.75">
      <c r="A83" s="119"/>
      <c r="B83" s="120"/>
      <c r="C83" s="7">
        <v>2018</v>
      </c>
      <c r="D83" s="10">
        <f t="shared" si="30"/>
        <v>32295.599999999999</v>
      </c>
      <c r="E83" s="10">
        <f t="shared" si="28"/>
        <v>0</v>
      </c>
      <c r="F83" s="10">
        <f t="shared" si="28"/>
        <v>19063.2</v>
      </c>
      <c r="G83" s="10">
        <f t="shared" si="28"/>
        <v>0</v>
      </c>
      <c r="H83" s="10">
        <f t="shared" si="29"/>
        <v>13232.4</v>
      </c>
      <c r="I83" s="10">
        <f t="shared" si="29"/>
        <v>0</v>
      </c>
      <c r="J83" s="124"/>
      <c r="K83" s="30">
        <v>55</v>
      </c>
      <c r="L83" s="30">
        <v>55</v>
      </c>
      <c r="M83" s="32">
        <f t="shared" si="31"/>
        <v>100</v>
      </c>
    </row>
    <row r="84" spans="1:13" ht="15.75">
      <c r="A84" s="119"/>
      <c r="B84" s="120"/>
      <c r="C84" s="7">
        <v>2019</v>
      </c>
      <c r="D84" s="10">
        <f t="shared" si="30"/>
        <v>42962.8</v>
      </c>
      <c r="E84" s="10">
        <f t="shared" ref="E84:G84" si="32">E91+E98+E105+E112+E119+E126</f>
        <v>15852.9</v>
      </c>
      <c r="F84" s="10">
        <f t="shared" si="32"/>
        <v>19693.7</v>
      </c>
      <c r="G84" s="10">
        <f t="shared" si="32"/>
        <v>0</v>
      </c>
      <c r="H84" s="10">
        <f>H91+H98+H105+H112+H119+H126</f>
        <v>7416.2000000000007</v>
      </c>
      <c r="I84" s="10">
        <f>I91+I98+I105+I112+I119+I126</f>
        <v>0</v>
      </c>
      <c r="J84" s="124"/>
      <c r="K84" s="30">
        <v>50</v>
      </c>
      <c r="L84" s="30">
        <v>50</v>
      </c>
      <c r="M84" s="32">
        <f t="shared" si="31"/>
        <v>100</v>
      </c>
    </row>
    <row r="85" spans="1:13" ht="15.75">
      <c r="A85" s="121" t="s">
        <v>31</v>
      </c>
      <c r="B85" s="122" t="s">
        <v>38</v>
      </c>
      <c r="C85" s="8" t="s">
        <v>0</v>
      </c>
      <c r="D85" s="11">
        <f>SUM(D86:D91)</f>
        <v>716423.5</v>
      </c>
      <c r="E85" s="11">
        <f t="shared" ref="E85:I85" si="33">SUM(E86:E91)</f>
        <v>0</v>
      </c>
      <c r="F85" s="11">
        <f t="shared" si="33"/>
        <v>518034.5</v>
      </c>
      <c r="G85" s="11">
        <f t="shared" si="33"/>
        <v>0</v>
      </c>
      <c r="H85" s="11">
        <f t="shared" si="33"/>
        <v>198389</v>
      </c>
      <c r="I85" s="11">
        <f t="shared" si="33"/>
        <v>0</v>
      </c>
      <c r="J85" s="31" t="s">
        <v>86</v>
      </c>
      <c r="K85" s="31" t="s">
        <v>86</v>
      </c>
      <c r="L85" s="31" t="s">
        <v>86</v>
      </c>
      <c r="M85" s="31" t="s">
        <v>86</v>
      </c>
    </row>
    <row r="86" spans="1:13" ht="15.75">
      <c r="A86" s="121"/>
      <c r="B86" s="122"/>
      <c r="C86" s="8">
        <v>2014</v>
      </c>
      <c r="D86" s="11">
        <f>SUM(E86:I86)</f>
        <v>227709</v>
      </c>
      <c r="E86" s="11">
        <v>0</v>
      </c>
      <c r="F86" s="11">
        <v>165000</v>
      </c>
      <c r="G86" s="11">
        <v>0</v>
      </c>
      <c r="H86" s="11">
        <v>62709</v>
      </c>
      <c r="I86" s="11">
        <v>0</v>
      </c>
      <c r="J86" s="31" t="s">
        <v>86</v>
      </c>
      <c r="K86" s="31" t="s">
        <v>86</v>
      </c>
      <c r="L86" s="31" t="s">
        <v>86</v>
      </c>
      <c r="M86" s="31" t="s">
        <v>86</v>
      </c>
    </row>
    <row r="87" spans="1:13" ht="15.75">
      <c r="A87" s="121"/>
      <c r="B87" s="122"/>
      <c r="C87" s="8">
        <v>2015</v>
      </c>
      <c r="D87" s="11">
        <f t="shared" ref="D87:D91" si="34">SUM(E87:I87)</f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31" t="s">
        <v>86</v>
      </c>
      <c r="K87" s="31" t="s">
        <v>86</v>
      </c>
      <c r="L87" s="31" t="s">
        <v>86</v>
      </c>
      <c r="M87" s="31" t="s">
        <v>86</v>
      </c>
    </row>
    <row r="88" spans="1:13" ht="15.75">
      <c r="A88" s="121"/>
      <c r="B88" s="122"/>
      <c r="C88" s="8">
        <v>2016</v>
      </c>
      <c r="D88" s="11">
        <f t="shared" si="34"/>
        <v>216771.6</v>
      </c>
      <c r="E88" s="11">
        <v>0</v>
      </c>
      <c r="F88" s="11">
        <v>157593</v>
      </c>
      <c r="G88" s="11">
        <v>0</v>
      </c>
      <c r="H88" s="11">
        <v>59178.6</v>
      </c>
      <c r="I88" s="11">
        <v>0</v>
      </c>
      <c r="J88" s="31" t="s">
        <v>86</v>
      </c>
      <c r="K88" s="31" t="s">
        <v>86</v>
      </c>
      <c r="L88" s="31" t="s">
        <v>86</v>
      </c>
      <c r="M88" s="31" t="s">
        <v>86</v>
      </c>
    </row>
    <row r="89" spans="1:13" ht="15.75">
      <c r="A89" s="121"/>
      <c r="B89" s="122"/>
      <c r="C89" s="8">
        <v>2017</v>
      </c>
      <c r="D89" s="11">
        <f t="shared" si="34"/>
        <v>234485</v>
      </c>
      <c r="E89" s="11">
        <v>0</v>
      </c>
      <c r="F89" s="11">
        <v>168829.2</v>
      </c>
      <c r="G89" s="11">
        <v>0</v>
      </c>
      <c r="H89" s="11">
        <v>65655.8</v>
      </c>
      <c r="I89" s="11">
        <v>0</v>
      </c>
      <c r="J89" s="31" t="s">
        <v>86</v>
      </c>
      <c r="K89" s="31" t="s">
        <v>86</v>
      </c>
      <c r="L89" s="31" t="s">
        <v>86</v>
      </c>
      <c r="M89" s="31" t="s">
        <v>86</v>
      </c>
    </row>
    <row r="90" spans="1:13" ht="15.75">
      <c r="A90" s="121"/>
      <c r="B90" s="122"/>
      <c r="C90" s="8">
        <v>2018</v>
      </c>
      <c r="D90" s="11">
        <f t="shared" si="34"/>
        <v>29852.5</v>
      </c>
      <c r="E90" s="11">
        <v>0</v>
      </c>
      <c r="F90" s="11">
        <v>19063.2</v>
      </c>
      <c r="G90" s="11">
        <v>0</v>
      </c>
      <c r="H90" s="11">
        <v>10789.3</v>
      </c>
      <c r="I90" s="11">
        <v>0</v>
      </c>
      <c r="J90" s="31" t="s">
        <v>86</v>
      </c>
      <c r="K90" s="31" t="s">
        <v>86</v>
      </c>
      <c r="L90" s="31" t="s">
        <v>86</v>
      </c>
      <c r="M90" s="31" t="s">
        <v>86</v>
      </c>
    </row>
    <row r="91" spans="1:13" ht="15.75">
      <c r="A91" s="121"/>
      <c r="B91" s="122"/>
      <c r="C91" s="8">
        <v>2019</v>
      </c>
      <c r="D91" s="11">
        <f t="shared" si="34"/>
        <v>7605.4000000000005</v>
      </c>
      <c r="E91" s="11">
        <v>0</v>
      </c>
      <c r="F91" s="11">
        <v>7549.1</v>
      </c>
      <c r="G91" s="11">
        <v>0</v>
      </c>
      <c r="H91" s="11">
        <v>56.3</v>
      </c>
      <c r="I91" s="11">
        <v>0</v>
      </c>
      <c r="J91" s="31" t="s">
        <v>86</v>
      </c>
      <c r="K91" s="31" t="s">
        <v>86</v>
      </c>
      <c r="L91" s="31" t="s">
        <v>86</v>
      </c>
      <c r="M91" s="31" t="s">
        <v>86</v>
      </c>
    </row>
    <row r="92" spans="1:13" ht="15.75">
      <c r="A92" s="121" t="s">
        <v>32</v>
      </c>
      <c r="B92" s="122" t="s">
        <v>37</v>
      </c>
      <c r="C92" s="8" t="s">
        <v>0</v>
      </c>
      <c r="D92" s="11">
        <f>SUM(D93:D98)</f>
        <v>17367.899999999998</v>
      </c>
      <c r="E92" s="11">
        <f t="shared" ref="E92:I92" si="35">SUM(E93:E98)</f>
        <v>0</v>
      </c>
      <c r="F92" s="11">
        <f t="shared" si="35"/>
        <v>0</v>
      </c>
      <c r="G92" s="11">
        <f t="shared" si="35"/>
        <v>0</v>
      </c>
      <c r="H92" s="11">
        <f t="shared" si="35"/>
        <v>17367.899999999998</v>
      </c>
      <c r="I92" s="11">
        <f t="shared" si="35"/>
        <v>0</v>
      </c>
      <c r="J92" s="31" t="s">
        <v>86</v>
      </c>
      <c r="K92" s="31" t="s">
        <v>86</v>
      </c>
      <c r="L92" s="31" t="s">
        <v>86</v>
      </c>
      <c r="M92" s="31" t="s">
        <v>86</v>
      </c>
    </row>
    <row r="93" spans="1:13" ht="15.75">
      <c r="A93" s="121"/>
      <c r="B93" s="122"/>
      <c r="C93" s="8">
        <v>2014</v>
      </c>
      <c r="D93" s="11">
        <f>SUM(E93:I93)</f>
        <v>2375</v>
      </c>
      <c r="E93" s="11">
        <v>0</v>
      </c>
      <c r="F93" s="11">
        <v>0</v>
      </c>
      <c r="G93" s="11">
        <v>0</v>
      </c>
      <c r="H93" s="11">
        <v>2375</v>
      </c>
      <c r="I93" s="11">
        <v>0</v>
      </c>
      <c r="J93" s="31" t="s">
        <v>86</v>
      </c>
      <c r="K93" s="31" t="s">
        <v>86</v>
      </c>
      <c r="L93" s="31" t="s">
        <v>86</v>
      </c>
      <c r="M93" s="31" t="s">
        <v>86</v>
      </c>
    </row>
    <row r="94" spans="1:13" ht="15.75">
      <c r="A94" s="121"/>
      <c r="B94" s="122"/>
      <c r="C94" s="8">
        <v>2015</v>
      </c>
      <c r="D94" s="11">
        <f t="shared" ref="D94:D98" si="36">SUM(E94:I94)</f>
        <v>5079.8</v>
      </c>
      <c r="E94" s="11">
        <v>0</v>
      </c>
      <c r="F94" s="11">
        <v>0</v>
      </c>
      <c r="G94" s="11">
        <v>0</v>
      </c>
      <c r="H94" s="11">
        <v>5079.8</v>
      </c>
      <c r="I94" s="11">
        <v>0</v>
      </c>
      <c r="J94" s="31" t="s">
        <v>86</v>
      </c>
      <c r="K94" s="31" t="s">
        <v>86</v>
      </c>
      <c r="L94" s="31" t="s">
        <v>86</v>
      </c>
      <c r="M94" s="31" t="s">
        <v>86</v>
      </c>
    </row>
    <row r="95" spans="1:13" ht="15.75">
      <c r="A95" s="121"/>
      <c r="B95" s="122"/>
      <c r="C95" s="8">
        <v>2016</v>
      </c>
      <c r="D95" s="11">
        <f t="shared" si="36"/>
        <v>9497.7999999999993</v>
      </c>
      <c r="E95" s="11">
        <v>0</v>
      </c>
      <c r="F95" s="11">
        <v>0</v>
      </c>
      <c r="G95" s="11">
        <v>0</v>
      </c>
      <c r="H95" s="11">
        <v>9497.7999999999993</v>
      </c>
      <c r="I95" s="11">
        <v>0</v>
      </c>
      <c r="J95" s="31" t="s">
        <v>86</v>
      </c>
      <c r="K95" s="31" t="s">
        <v>86</v>
      </c>
      <c r="L95" s="31" t="s">
        <v>86</v>
      </c>
      <c r="M95" s="31" t="s">
        <v>86</v>
      </c>
    </row>
    <row r="96" spans="1:13" ht="15.75">
      <c r="A96" s="121"/>
      <c r="B96" s="122"/>
      <c r="C96" s="8">
        <v>2017</v>
      </c>
      <c r="D96" s="11">
        <f t="shared" si="36"/>
        <v>146</v>
      </c>
      <c r="E96" s="11">
        <v>0</v>
      </c>
      <c r="F96" s="11">
        <v>0</v>
      </c>
      <c r="G96" s="11">
        <v>0</v>
      </c>
      <c r="H96" s="11">
        <v>146</v>
      </c>
      <c r="I96" s="11">
        <v>0</v>
      </c>
      <c r="J96" s="31" t="s">
        <v>86</v>
      </c>
      <c r="K96" s="31" t="s">
        <v>86</v>
      </c>
      <c r="L96" s="31" t="s">
        <v>86</v>
      </c>
      <c r="M96" s="31" t="s">
        <v>86</v>
      </c>
    </row>
    <row r="97" spans="1:13" ht="15.75">
      <c r="A97" s="121"/>
      <c r="B97" s="122"/>
      <c r="C97" s="8">
        <v>2018</v>
      </c>
      <c r="D97" s="11">
        <f t="shared" si="36"/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31" t="s">
        <v>86</v>
      </c>
      <c r="K97" s="31" t="s">
        <v>86</v>
      </c>
      <c r="L97" s="31" t="s">
        <v>86</v>
      </c>
      <c r="M97" s="31" t="s">
        <v>86</v>
      </c>
    </row>
    <row r="98" spans="1:13" ht="15.75">
      <c r="A98" s="121"/>
      <c r="B98" s="122"/>
      <c r="C98" s="8">
        <v>2019</v>
      </c>
      <c r="D98" s="11">
        <f t="shared" si="36"/>
        <v>269.3</v>
      </c>
      <c r="E98" s="11">
        <v>0</v>
      </c>
      <c r="F98" s="11">
        <v>0</v>
      </c>
      <c r="G98" s="11">
        <v>0</v>
      </c>
      <c r="H98" s="11">
        <v>269.3</v>
      </c>
      <c r="I98" s="11">
        <v>0</v>
      </c>
      <c r="J98" s="31" t="s">
        <v>86</v>
      </c>
      <c r="K98" s="31" t="s">
        <v>86</v>
      </c>
      <c r="L98" s="31" t="s">
        <v>86</v>
      </c>
      <c r="M98" s="31" t="s">
        <v>86</v>
      </c>
    </row>
    <row r="99" spans="1:13" ht="15.75">
      <c r="A99" s="121" t="s">
        <v>33</v>
      </c>
      <c r="B99" s="122" t="s">
        <v>39</v>
      </c>
      <c r="C99" s="8" t="s">
        <v>0</v>
      </c>
      <c r="D99" s="11">
        <f>SUM(D100:D105)</f>
        <v>2893.1</v>
      </c>
      <c r="E99" s="11">
        <f t="shared" ref="E99:I99" si="37">SUM(E100:E105)</f>
        <v>0</v>
      </c>
      <c r="F99" s="11">
        <f t="shared" si="37"/>
        <v>0</v>
      </c>
      <c r="G99" s="11">
        <f t="shared" si="37"/>
        <v>0</v>
      </c>
      <c r="H99" s="11">
        <f t="shared" si="37"/>
        <v>2893.1</v>
      </c>
      <c r="I99" s="11">
        <f t="shared" si="37"/>
        <v>0</v>
      </c>
      <c r="J99" s="31" t="s">
        <v>86</v>
      </c>
      <c r="K99" s="31" t="s">
        <v>86</v>
      </c>
      <c r="L99" s="31" t="s">
        <v>86</v>
      </c>
      <c r="M99" s="31" t="s">
        <v>86</v>
      </c>
    </row>
    <row r="100" spans="1:13" ht="15.75">
      <c r="A100" s="121"/>
      <c r="B100" s="122"/>
      <c r="C100" s="8">
        <v>2014</v>
      </c>
      <c r="D100" s="11">
        <f>SUM(E100:I100)</f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31" t="s">
        <v>86</v>
      </c>
      <c r="K100" s="31" t="s">
        <v>86</v>
      </c>
      <c r="L100" s="31" t="s">
        <v>86</v>
      </c>
      <c r="M100" s="31" t="s">
        <v>86</v>
      </c>
    </row>
    <row r="101" spans="1:13" ht="15.75">
      <c r="A101" s="121"/>
      <c r="B101" s="122"/>
      <c r="C101" s="8">
        <v>2015</v>
      </c>
      <c r="D101" s="11">
        <f t="shared" ref="D101:D105" si="38">SUM(E101:I101)</f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31" t="s">
        <v>86</v>
      </c>
      <c r="K101" s="31" t="s">
        <v>86</v>
      </c>
      <c r="L101" s="31" t="s">
        <v>86</v>
      </c>
      <c r="M101" s="31" t="s">
        <v>86</v>
      </c>
    </row>
    <row r="102" spans="1:13" ht="15.75">
      <c r="A102" s="121"/>
      <c r="B102" s="122"/>
      <c r="C102" s="8">
        <v>2016</v>
      </c>
      <c r="D102" s="11">
        <f t="shared" si="38"/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31" t="s">
        <v>86</v>
      </c>
      <c r="K102" s="31" t="s">
        <v>86</v>
      </c>
      <c r="L102" s="31" t="s">
        <v>86</v>
      </c>
      <c r="M102" s="31" t="s">
        <v>86</v>
      </c>
    </row>
    <row r="103" spans="1:13" ht="15.75">
      <c r="A103" s="121"/>
      <c r="B103" s="122"/>
      <c r="C103" s="8">
        <v>2017</v>
      </c>
      <c r="D103" s="11">
        <f t="shared" si="38"/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31" t="s">
        <v>86</v>
      </c>
      <c r="K103" s="31" t="s">
        <v>86</v>
      </c>
      <c r="L103" s="31" t="s">
        <v>86</v>
      </c>
      <c r="M103" s="31" t="s">
        <v>86</v>
      </c>
    </row>
    <row r="104" spans="1:13" ht="15.75">
      <c r="A104" s="121"/>
      <c r="B104" s="122"/>
      <c r="C104" s="8">
        <v>2018</v>
      </c>
      <c r="D104" s="11">
        <f t="shared" si="38"/>
        <v>2443.1</v>
      </c>
      <c r="E104" s="11">
        <v>0</v>
      </c>
      <c r="F104" s="11">
        <v>0</v>
      </c>
      <c r="G104" s="11">
        <v>0</v>
      </c>
      <c r="H104" s="11">
        <v>2443.1</v>
      </c>
      <c r="I104" s="11">
        <v>0</v>
      </c>
      <c r="J104" s="31" t="s">
        <v>86</v>
      </c>
      <c r="K104" s="31" t="s">
        <v>86</v>
      </c>
      <c r="L104" s="31" t="s">
        <v>86</v>
      </c>
      <c r="M104" s="31" t="s">
        <v>86</v>
      </c>
    </row>
    <row r="105" spans="1:13" ht="15.75">
      <c r="A105" s="121"/>
      <c r="B105" s="122"/>
      <c r="C105" s="8">
        <v>2019</v>
      </c>
      <c r="D105" s="11">
        <f t="shared" si="38"/>
        <v>450</v>
      </c>
      <c r="E105" s="11">
        <v>0</v>
      </c>
      <c r="F105" s="11">
        <v>0</v>
      </c>
      <c r="G105" s="11">
        <v>0</v>
      </c>
      <c r="H105" s="11">
        <v>450</v>
      </c>
      <c r="I105" s="11">
        <v>0</v>
      </c>
      <c r="J105" s="31" t="s">
        <v>86</v>
      </c>
      <c r="K105" s="31" t="s">
        <v>86</v>
      </c>
      <c r="L105" s="31" t="s">
        <v>86</v>
      </c>
      <c r="M105" s="31" t="s">
        <v>86</v>
      </c>
    </row>
    <row r="106" spans="1:13" ht="15.75">
      <c r="A106" s="121" t="s">
        <v>34</v>
      </c>
      <c r="B106" s="122" t="s">
        <v>42</v>
      </c>
      <c r="C106" s="8" t="s">
        <v>0</v>
      </c>
      <c r="D106" s="11">
        <f>SUM(D107:D112)</f>
        <v>34638.1</v>
      </c>
      <c r="E106" s="11">
        <f t="shared" ref="E106:I106" si="39">SUM(E107:E112)</f>
        <v>15852.9</v>
      </c>
      <c r="F106" s="11">
        <f t="shared" si="39"/>
        <v>12144.6</v>
      </c>
      <c r="G106" s="11">
        <f t="shared" si="39"/>
        <v>0</v>
      </c>
      <c r="H106" s="11">
        <f t="shared" si="39"/>
        <v>6640.6</v>
      </c>
      <c r="I106" s="11">
        <f t="shared" si="39"/>
        <v>0</v>
      </c>
      <c r="J106" s="31" t="s">
        <v>86</v>
      </c>
      <c r="K106" s="31" t="s">
        <v>86</v>
      </c>
      <c r="L106" s="31" t="s">
        <v>86</v>
      </c>
      <c r="M106" s="31" t="s">
        <v>86</v>
      </c>
    </row>
    <row r="107" spans="1:13" ht="15.75">
      <c r="A107" s="121"/>
      <c r="B107" s="122"/>
      <c r="C107" s="8">
        <v>2014</v>
      </c>
      <c r="D107" s="11">
        <f>SUM(E107:I107)</f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31" t="s">
        <v>86</v>
      </c>
      <c r="K107" s="31" t="s">
        <v>86</v>
      </c>
      <c r="L107" s="31" t="s">
        <v>86</v>
      </c>
      <c r="M107" s="31" t="s">
        <v>86</v>
      </c>
    </row>
    <row r="108" spans="1:13" ht="15.75">
      <c r="A108" s="121"/>
      <c r="B108" s="122"/>
      <c r="C108" s="8">
        <v>2015</v>
      </c>
      <c r="D108" s="11">
        <f t="shared" ref="D108:D112" si="40">SUM(E108:I108)</f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31" t="s">
        <v>86</v>
      </c>
      <c r="K108" s="31" t="s">
        <v>86</v>
      </c>
      <c r="L108" s="31" t="s">
        <v>86</v>
      </c>
      <c r="M108" s="31" t="s">
        <v>86</v>
      </c>
    </row>
    <row r="109" spans="1:13" ht="15.75">
      <c r="A109" s="121"/>
      <c r="B109" s="122"/>
      <c r="C109" s="8">
        <v>2016</v>
      </c>
      <c r="D109" s="11">
        <f t="shared" si="40"/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31" t="s">
        <v>86</v>
      </c>
      <c r="K109" s="31" t="s">
        <v>86</v>
      </c>
      <c r="L109" s="31" t="s">
        <v>86</v>
      </c>
      <c r="M109" s="31" t="s">
        <v>86</v>
      </c>
    </row>
    <row r="110" spans="1:13" ht="15.75">
      <c r="A110" s="121"/>
      <c r="B110" s="122"/>
      <c r="C110" s="8">
        <v>2017</v>
      </c>
      <c r="D110" s="11">
        <f t="shared" si="40"/>
        <v>0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31" t="s">
        <v>86</v>
      </c>
      <c r="K110" s="31" t="s">
        <v>86</v>
      </c>
      <c r="L110" s="31" t="s">
        <v>86</v>
      </c>
      <c r="M110" s="31" t="s">
        <v>86</v>
      </c>
    </row>
    <row r="111" spans="1:13" ht="15.75">
      <c r="A111" s="121"/>
      <c r="B111" s="122"/>
      <c r="C111" s="8">
        <v>2018</v>
      </c>
      <c r="D111" s="11">
        <f t="shared" si="40"/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31" t="s">
        <v>86</v>
      </c>
      <c r="K111" s="31" t="s">
        <v>86</v>
      </c>
      <c r="L111" s="31" t="s">
        <v>86</v>
      </c>
      <c r="M111" s="31" t="s">
        <v>86</v>
      </c>
    </row>
    <row r="112" spans="1:13" ht="15.75">
      <c r="A112" s="121"/>
      <c r="B112" s="122"/>
      <c r="C112" s="8">
        <v>2019</v>
      </c>
      <c r="D112" s="11">
        <f t="shared" si="40"/>
        <v>34638.1</v>
      </c>
      <c r="E112" s="11">
        <v>15852.9</v>
      </c>
      <c r="F112" s="11">
        <v>12144.6</v>
      </c>
      <c r="G112" s="11">
        <v>0</v>
      </c>
      <c r="H112" s="11">
        <v>6640.6</v>
      </c>
      <c r="I112" s="11">
        <v>0</v>
      </c>
      <c r="J112" s="31" t="s">
        <v>86</v>
      </c>
      <c r="K112" s="31" t="s">
        <v>86</v>
      </c>
      <c r="L112" s="31" t="s">
        <v>86</v>
      </c>
      <c r="M112" s="31" t="s">
        <v>86</v>
      </c>
    </row>
    <row r="113" spans="1:13" ht="15.75">
      <c r="A113" s="121" t="s">
        <v>35</v>
      </c>
      <c r="B113" s="122" t="s">
        <v>41</v>
      </c>
      <c r="C113" s="8" t="s">
        <v>0</v>
      </c>
      <c r="D113" s="11">
        <f>SUM(D114:D119)</f>
        <v>2200</v>
      </c>
      <c r="E113" s="11">
        <f t="shared" ref="E113:I113" si="41">SUM(E114:E119)</f>
        <v>0</v>
      </c>
      <c r="F113" s="11">
        <f t="shared" si="41"/>
        <v>0</v>
      </c>
      <c r="G113" s="11">
        <f t="shared" si="41"/>
        <v>0</v>
      </c>
      <c r="H113" s="11">
        <f t="shared" si="41"/>
        <v>2200</v>
      </c>
      <c r="I113" s="11">
        <f t="shared" si="41"/>
        <v>0</v>
      </c>
      <c r="J113" s="31" t="s">
        <v>86</v>
      </c>
      <c r="K113" s="31" t="s">
        <v>86</v>
      </c>
      <c r="L113" s="31" t="s">
        <v>86</v>
      </c>
      <c r="M113" s="31" t="s">
        <v>86</v>
      </c>
    </row>
    <row r="114" spans="1:13" ht="15.75">
      <c r="A114" s="121"/>
      <c r="B114" s="122"/>
      <c r="C114" s="8">
        <v>2014</v>
      </c>
      <c r="D114" s="11">
        <f>SUM(E114:I114)</f>
        <v>2200</v>
      </c>
      <c r="E114" s="11">
        <v>0</v>
      </c>
      <c r="F114" s="11">
        <v>0</v>
      </c>
      <c r="G114" s="11">
        <v>0</v>
      </c>
      <c r="H114" s="11">
        <v>2200</v>
      </c>
      <c r="I114" s="11">
        <v>0</v>
      </c>
      <c r="J114" s="31" t="s">
        <v>86</v>
      </c>
      <c r="K114" s="31" t="s">
        <v>86</v>
      </c>
      <c r="L114" s="31" t="s">
        <v>86</v>
      </c>
      <c r="M114" s="31" t="s">
        <v>86</v>
      </c>
    </row>
    <row r="115" spans="1:13" ht="15.75">
      <c r="A115" s="121"/>
      <c r="B115" s="122"/>
      <c r="C115" s="8">
        <v>2015</v>
      </c>
      <c r="D115" s="11">
        <f t="shared" ref="D115:D119" si="42">SUM(E115:I115)</f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31" t="s">
        <v>86</v>
      </c>
      <c r="K115" s="31" t="s">
        <v>86</v>
      </c>
      <c r="L115" s="31" t="s">
        <v>86</v>
      </c>
      <c r="M115" s="31" t="s">
        <v>86</v>
      </c>
    </row>
    <row r="116" spans="1:13" ht="15.75">
      <c r="A116" s="121"/>
      <c r="B116" s="122"/>
      <c r="C116" s="8">
        <v>2016</v>
      </c>
      <c r="D116" s="11">
        <f t="shared" si="42"/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31" t="s">
        <v>86</v>
      </c>
      <c r="K116" s="31" t="s">
        <v>86</v>
      </c>
      <c r="L116" s="31" t="s">
        <v>86</v>
      </c>
      <c r="M116" s="31" t="s">
        <v>86</v>
      </c>
    </row>
    <row r="117" spans="1:13" ht="15.75">
      <c r="A117" s="121"/>
      <c r="B117" s="122"/>
      <c r="C117" s="8">
        <v>2017</v>
      </c>
      <c r="D117" s="11">
        <f t="shared" si="42"/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31" t="s">
        <v>86</v>
      </c>
      <c r="K117" s="31" t="s">
        <v>86</v>
      </c>
      <c r="L117" s="31" t="s">
        <v>86</v>
      </c>
      <c r="M117" s="31" t="s">
        <v>86</v>
      </c>
    </row>
    <row r="118" spans="1:13" ht="15.75">
      <c r="A118" s="121"/>
      <c r="B118" s="122"/>
      <c r="C118" s="8">
        <v>2018</v>
      </c>
      <c r="D118" s="11">
        <f t="shared" si="42"/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31" t="s">
        <v>86</v>
      </c>
      <c r="K118" s="31" t="s">
        <v>86</v>
      </c>
      <c r="L118" s="31" t="s">
        <v>86</v>
      </c>
      <c r="M118" s="31" t="s">
        <v>86</v>
      </c>
    </row>
    <row r="119" spans="1:13" ht="15.75">
      <c r="A119" s="121"/>
      <c r="B119" s="122"/>
      <c r="C119" s="8">
        <v>2019</v>
      </c>
      <c r="D119" s="11">
        <f t="shared" si="42"/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31" t="s">
        <v>86</v>
      </c>
      <c r="K119" s="31" t="s">
        <v>86</v>
      </c>
      <c r="L119" s="31" t="s">
        <v>86</v>
      </c>
      <c r="M119" s="31" t="s">
        <v>86</v>
      </c>
    </row>
    <row r="120" spans="1:13" ht="15.75">
      <c r="A120" s="121" t="s">
        <v>36</v>
      </c>
      <c r="B120" s="122" t="s">
        <v>40</v>
      </c>
      <c r="C120" s="8" t="s">
        <v>0</v>
      </c>
      <c r="D120" s="11">
        <f>SUM(D121:D126)</f>
        <v>3700</v>
      </c>
      <c r="E120" s="11">
        <f t="shared" ref="E120:I120" si="43">SUM(E121:E126)</f>
        <v>0</v>
      </c>
      <c r="F120" s="11">
        <f t="shared" si="43"/>
        <v>0</v>
      </c>
      <c r="G120" s="11">
        <f t="shared" si="43"/>
        <v>0</v>
      </c>
      <c r="H120" s="11">
        <f t="shared" si="43"/>
        <v>3700</v>
      </c>
      <c r="I120" s="11">
        <f t="shared" si="43"/>
        <v>0</v>
      </c>
      <c r="J120" s="31" t="s">
        <v>86</v>
      </c>
      <c r="K120" s="31" t="s">
        <v>86</v>
      </c>
      <c r="L120" s="31" t="s">
        <v>86</v>
      </c>
      <c r="M120" s="31" t="s">
        <v>86</v>
      </c>
    </row>
    <row r="121" spans="1:13" ht="15.75">
      <c r="A121" s="121"/>
      <c r="B121" s="122"/>
      <c r="C121" s="8">
        <v>2014</v>
      </c>
      <c r="D121" s="11">
        <f>SUM(E121:I121)</f>
        <v>3700</v>
      </c>
      <c r="E121" s="11">
        <v>0</v>
      </c>
      <c r="F121" s="11">
        <v>0</v>
      </c>
      <c r="G121" s="11">
        <v>0</v>
      </c>
      <c r="H121" s="11">
        <v>3700</v>
      </c>
      <c r="I121" s="11">
        <v>0</v>
      </c>
      <c r="J121" s="31" t="s">
        <v>86</v>
      </c>
      <c r="K121" s="31" t="s">
        <v>86</v>
      </c>
      <c r="L121" s="31" t="s">
        <v>86</v>
      </c>
      <c r="M121" s="31" t="s">
        <v>86</v>
      </c>
    </row>
    <row r="122" spans="1:13" ht="15.75">
      <c r="A122" s="121"/>
      <c r="B122" s="122"/>
      <c r="C122" s="8">
        <v>2015</v>
      </c>
      <c r="D122" s="11">
        <f t="shared" ref="D122:D126" si="44">SUM(E122:I122)</f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31" t="s">
        <v>86</v>
      </c>
      <c r="K122" s="31" t="s">
        <v>86</v>
      </c>
      <c r="L122" s="31" t="s">
        <v>86</v>
      </c>
      <c r="M122" s="31" t="s">
        <v>86</v>
      </c>
    </row>
    <row r="123" spans="1:13" ht="15.75">
      <c r="A123" s="121"/>
      <c r="B123" s="122"/>
      <c r="C123" s="8">
        <v>2016</v>
      </c>
      <c r="D123" s="11">
        <f t="shared" si="44"/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31" t="s">
        <v>86</v>
      </c>
      <c r="K123" s="31" t="s">
        <v>86</v>
      </c>
      <c r="L123" s="31" t="s">
        <v>86</v>
      </c>
      <c r="M123" s="31" t="s">
        <v>86</v>
      </c>
    </row>
    <row r="124" spans="1:13" ht="15.75">
      <c r="A124" s="121"/>
      <c r="B124" s="122"/>
      <c r="C124" s="8">
        <v>2017</v>
      </c>
      <c r="D124" s="11">
        <f t="shared" si="44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31" t="s">
        <v>86</v>
      </c>
      <c r="K124" s="31" t="s">
        <v>86</v>
      </c>
      <c r="L124" s="31" t="s">
        <v>86</v>
      </c>
      <c r="M124" s="31" t="s">
        <v>86</v>
      </c>
    </row>
    <row r="125" spans="1:13" ht="15.75">
      <c r="A125" s="121"/>
      <c r="B125" s="122"/>
      <c r="C125" s="8">
        <v>2018</v>
      </c>
      <c r="D125" s="11">
        <f t="shared" si="44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31" t="s">
        <v>86</v>
      </c>
      <c r="K125" s="31" t="s">
        <v>86</v>
      </c>
      <c r="L125" s="31" t="s">
        <v>86</v>
      </c>
      <c r="M125" s="31" t="s">
        <v>86</v>
      </c>
    </row>
    <row r="126" spans="1:13" ht="15.75">
      <c r="A126" s="121"/>
      <c r="B126" s="122"/>
      <c r="C126" s="8">
        <v>2019</v>
      </c>
      <c r="D126" s="11">
        <f t="shared" si="44"/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31" t="s">
        <v>86</v>
      </c>
      <c r="K126" s="31" t="s">
        <v>86</v>
      </c>
      <c r="L126" s="31" t="s">
        <v>86</v>
      </c>
      <c r="M126" s="31" t="s">
        <v>86</v>
      </c>
    </row>
    <row r="127" spans="1:13" ht="15.75">
      <c r="A127" s="118" t="s">
        <v>43</v>
      </c>
      <c r="B127" s="120" t="s">
        <v>53</v>
      </c>
      <c r="C127" s="7" t="s">
        <v>0</v>
      </c>
      <c r="D127" s="10">
        <f>SUM(D128:D133)</f>
        <v>9426.2000000000007</v>
      </c>
      <c r="E127" s="10">
        <f t="shared" ref="E127:G127" si="45">SUM(E128:E133)</f>
        <v>0</v>
      </c>
      <c r="F127" s="10">
        <f t="shared" si="45"/>
        <v>0</v>
      </c>
      <c r="G127" s="10">
        <f t="shared" si="45"/>
        <v>0</v>
      </c>
      <c r="H127" s="10">
        <f>SUM(H128:H133)</f>
        <v>9426.2000000000007</v>
      </c>
      <c r="I127" s="10">
        <f>SUM(I128:I133)</f>
        <v>0</v>
      </c>
      <c r="J127" s="124" t="s">
        <v>111</v>
      </c>
      <c r="K127" s="28" t="s">
        <v>86</v>
      </c>
      <c r="L127" s="28" t="s">
        <v>86</v>
      </c>
      <c r="M127" s="29" t="s">
        <v>86</v>
      </c>
    </row>
    <row r="128" spans="1:13" ht="15.75">
      <c r="A128" s="119"/>
      <c r="B128" s="120"/>
      <c r="C128" s="7">
        <v>2014</v>
      </c>
      <c r="D128" s="10">
        <f>SUM(E128:H128)</f>
        <v>815</v>
      </c>
      <c r="E128" s="10">
        <f t="shared" ref="E128:G133" si="46">E135+E142+E149+E156</f>
        <v>0</v>
      </c>
      <c r="F128" s="10">
        <f t="shared" si="46"/>
        <v>0</v>
      </c>
      <c r="G128" s="10">
        <f t="shared" si="46"/>
        <v>0</v>
      </c>
      <c r="H128" s="10">
        <f>H135+H142+H149+H156</f>
        <v>815</v>
      </c>
      <c r="I128" s="10">
        <f>I135+I142+I149+I156</f>
        <v>0</v>
      </c>
      <c r="J128" s="124"/>
      <c r="K128" s="30">
        <v>100</v>
      </c>
      <c r="L128" s="30">
        <v>100</v>
      </c>
      <c r="M128" s="32">
        <f>L128/K128*100</f>
        <v>100</v>
      </c>
    </row>
    <row r="129" spans="1:13" ht="15.75">
      <c r="A129" s="119"/>
      <c r="B129" s="120"/>
      <c r="C129" s="7">
        <v>2015</v>
      </c>
      <c r="D129" s="10">
        <f t="shared" ref="D129:D133" si="47">SUM(E129:H129)</f>
        <v>1474.8</v>
      </c>
      <c r="E129" s="10">
        <f t="shared" si="46"/>
        <v>0</v>
      </c>
      <c r="F129" s="10">
        <f t="shared" si="46"/>
        <v>0</v>
      </c>
      <c r="G129" s="10">
        <f t="shared" si="46"/>
        <v>0</v>
      </c>
      <c r="H129" s="10">
        <f t="shared" ref="H129:I133" si="48">H136+H143+H150+H157</f>
        <v>1474.8</v>
      </c>
      <c r="I129" s="10">
        <f t="shared" si="48"/>
        <v>0</v>
      </c>
      <c r="J129" s="124"/>
      <c r="K129" s="30">
        <v>100</v>
      </c>
      <c r="L129" s="30">
        <v>100</v>
      </c>
      <c r="M129" s="32">
        <f t="shared" ref="M129:M133" si="49">L129/K129*100</f>
        <v>100</v>
      </c>
    </row>
    <row r="130" spans="1:13" ht="15.75">
      <c r="A130" s="119"/>
      <c r="B130" s="120"/>
      <c r="C130" s="7">
        <v>2016</v>
      </c>
      <c r="D130" s="10">
        <f t="shared" si="47"/>
        <v>529.70000000000005</v>
      </c>
      <c r="E130" s="10">
        <f t="shared" si="46"/>
        <v>0</v>
      </c>
      <c r="F130" s="10">
        <f t="shared" si="46"/>
        <v>0</v>
      </c>
      <c r="G130" s="10">
        <f t="shared" si="46"/>
        <v>0</v>
      </c>
      <c r="H130" s="10">
        <f t="shared" si="48"/>
        <v>529.70000000000005</v>
      </c>
      <c r="I130" s="10">
        <f t="shared" si="48"/>
        <v>0</v>
      </c>
      <c r="J130" s="124"/>
      <c r="K130" s="30">
        <v>100</v>
      </c>
      <c r="L130" s="30">
        <v>100</v>
      </c>
      <c r="M130" s="32">
        <f t="shared" si="49"/>
        <v>100</v>
      </c>
    </row>
    <row r="131" spans="1:13" ht="15.75">
      <c r="A131" s="119"/>
      <c r="B131" s="120"/>
      <c r="C131" s="7">
        <v>2017</v>
      </c>
      <c r="D131" s="10">
        <f t="shared" si="47"/>
        <v>1233.3</v>
      </c>
      <c r="E131" s="10">
        <f t="shared" si="46"/>
        <v>0</v>
      </c>
      <c r="F131" s="10">
        <f t="shared" si="46"/>
        <v>0</v>
      </c>
      <c r="G131" s="10">
        <f t="shared" si="46"/>
        <v>0</v>
      </c>
      <c r="H131" s="10">
        <f t="shared" si="48"/>
        <v>1233.3</v>
      </c>
      <c r="I131" s="10">
        <f t="shared" si="48"/>
        <v>0</v>
      </c>
      <c r="J131" s="124"/>
      <c r="K131" s="30">
        <v>100</v>
      </c>
      <c r="L131" s="30">
        <v>100</v>
      </c>
      <c r="M131" s="32">
        <f t="shared" si="49"/>
        <v>100</v>
      </c>
    </row>
    <row r="132" spans="1:13" ht="15.75">
      <c r="A132" s="119"/>
      <c r="B132" s="120"/>
      <c r="C132" s="7">
        <v>2018</v>
      </c>
      <c r="D132" s="10">
        <f t="shared" si="47"/>
        <v>2443.4</v>
      </c>
      <c r="E132" s="10">
        <f t="shared" si="46"/>
        <v>0</v>
      </c>
      <c r="F132" s="10">
        <f t="shared" si="46"/>
        <v>0</v>
      </c>
      <c r="G132" s="10">
        <f t="shared" si="46"/>
        <v>0</v>
      </c>
      <c r="H132" s="10">
        <f t="shared" si="48"/>
        <v>2443.4</v>
      </c>
      <c r="I132" s="10">
        <f t="shared" si="48"/>
        <v>0</v>
      </c>
      <c r="J132" s="124"/>
      <c r="K132" s="30">
        <v>100</v>
      </c>
      <c r="L132" s="30">
        <v>100</v>
      </c>
      <c r="M132" s="32">
        <f t="shared" si="49"/>
        <v>100</v>
      </c>
    </row>
    <row r="133" spans="1:13" ht="15.75">
      <c r="A133" s="119"/>
      <c r="B133" s="120"/>
      <c r="C133" s="7">
        <v>2019</v>
      </c>
      <c r="D133" s="10">
        <f t="shared" si="47"/>
        <v>2930</v>
      </c>
      <c r="E133" s="10">
        <f t="shared" si="46"/>
        <v>0</v>
      </c>
      <c r="F133" s="10">
        <f t="shared" si="46"/>
        <v>0</v>
      </c>
      <c r="G133" s="10">
        <f t="shared" si="46"/>
        <v>0</v>
      </c>
      <c r="H133" s="10">
        <f t="shared" si="48"/>
        <v>2930</v>
      </c>
      <c r="I133" s="10">
        <f t="shared" si="48"/>
        <v>0</v>
      </c>
      <c r="J133" s="124"/>
      <c r="K133" s="30">
        <v>100</v>
      </c>
      <c r="L133" s="30">
        <v>100</v>
      </c>
      <c r="M133" s="32">
        <f t="shared" si="49"/>
        <v>100</v>
      </c>
    </row>
    <row r="134" spans="1:13" ht="15.75">
      <c r="A134" s="121" t="s">
        <v>44</v>
      </c>
      <c r="B134" s="122" t="s">
        <v>48</v>
      </c>
      <c r="C134" s="8" t="s">
        <v>0</v>
      </c>
      <c r="D134" s="11">
        <f>SUM(D135:D140)</f>
        <v>3466.7000000000003</v>
      </c>
      <c r="E134" s="11">
        <f t="shared" ref="E134:I134" si="50">SUM(E135:E140)</f>
        <v>0</v>
      </c>
      <c r="F134" s="11">
        <f t="shared" si="50"/>
        <v>0</v>
      </c>
      <c r="G134" s="11">
        <f t="shared" si="50"/>
        <v>0</v>
      </c>
      <c r="H134" s="11">
        <f t="shared" si="50"/>
        <v>3466.7000000000003</v>
      </c>
      <c r="I134" s="11">
        <f t="shared" si="50"/>
        <v>0</v>
      </c>
      <c r="J134" s="31" t="s">
        <v>86</v>
      </c>
      <c r="K134" s="31" t="s">
        <v>86</v>
      </c>
      <c r="L134" s="31" t="s">
        <v>86</v>
      </c>
      <c r="M134" s="31" t="s">
        <v>86</v>
      </c>
    </row>
    <row r="135" spans="1:13" ht="15.75">
      <c r="A135" s="121"/>
      <c r="B135" s="122"/>
      <c r="C135" s="8">
        <v>2014</v>
      </c>
      <c r="D135" s="11">
        <f>SUM(E135:I135)</f>
        <v>785</v>
      </c>
      <c r="E135" s="11">
        <v>0</v>
      </c>
      <c r="F135" s="11">
        <v>0</v>
      </c>
      <c r="G135" s="11">
        <v>0</v>
      </c>
      <c r="H135" s="11">
        <v>785</v>
      </c>
      <c r="I135" s="11">
        <v>0</v>
      </c>
      <c r="J135" s="31" t="s">
        <v>86</v>
      </c>
      <c r="K135" s="31" t="s">
        <v>86</v>
      </c>
      <c r="L135" s="31" t="s">
        <v>86</v>
      </c>
      <c r="M135" s="31" t="s">
        <v>86</v>
      </c>
    </row>
    <row r="136" spans="1:13" ht="15.75">
      <c r="A136" s="121"/>
      <c r="B136" s="122"/>
      <c r="C136" s="8">
        <v>2015</v>
      </c>
      <c r="D136" s="11">
        <f t="shared" ref="D136:D140" si="51">SUM(E136:I136)</f>
        <v>565.29999999999995</v>
      </c>
      <c r="E136" s="11">
        <v>0</v>
      </c>
      <c r="F136" s="11">
        <v>0</v>
      </c>
      <c r="G136" s="11">
        <v>0</v>
      </c>
      <c r="H136" s="11">
        <v>565.29999999999995</v>
      </c>
      <c r="I136" s="11">
        <v>0</v>
      </c>
      <c r="J136" s="31" t="s">
        <v>86</v>
      </c>
      <c r="K136" s="31" t="s">
        <v>86</v>
      </c>
      <c r="L136" s="31" t="s">
        <v>86</v>
      </c>
      <c r="M136" s="31" t="s">
        <v>86</v>
      </c>
    </row>
    <row r="137" spans="1:13" ht="15.75">
      <c r="A137" s="121"/>
      <c r="B137" s="122"/>
      <c r="C137" s="8">
        <v>2016</v>
      </c>
      <c r="D137" s="11">
        <f t="shared" si="51"/>
        <v>499.7</v>
      </c>
      <c r="E137" s="11">
        <v>0</v>
      </c>
      <c r="F137" s="11">
        <v>0</v>
      </c>
      <c r="G137" s="11">
        <v>0</v>
      </c>
      <c r="H137" s="11">
        <v>499.7</v>
      </c>
      <c r="I137" s="11">
        <v>0</v>
      </c>
      <c r="J137" s="31" t="s">
        <v>86</v>
      </c>
      <c r="K137" s="31" t="s">
        <v>86</v>
      </c>
      <c r="L137" s="31" t="s">
        <v>86</v>
      </c>
      <c r="M137" s="31" t="s">
        <v>86</v>
      </c>
    </row>
    <row r="138" spans="1:13" ht="15.75">
      <c r="A138" s="121"/>
      <c r="B138" s="122"/>
      <c r="C138" s="8">
        <v>2017</v>
      </c>
      <c r="D138" s="11">
        <f t="shared" si="51"/>
        <v>1203.3</v>
      </c>
      <c r="E138" s="11">
        <v>0</v>
      </c>
      <c r="F138" s="11">
        <v>0</v>
      </c>
      <c r="G138" s="11">
        <v>0</v>
      </c>
      <c r="H138" s="11">
        <v>1203.3</v>
      </c>
      <c r="I138" s="11">
        <v>0</v>
      </c>
      <c r="J138" s="31" t="s">
        <v>86</v>
      </c>
      <c r="K138" s="31" t="s">
        <v>86</v>
      </c>
      <c r="L138" s="31" t="s">
        <v>86</v>
      </c>
      <c r="M138" s="31" t="s">
        <v>86</v>
      </c>
    </row>
    <row r="139" spans="1:13" ht="15.75">
      <c r="A139" s="121"/>
      <c r="B139" s="122"/>
      <c r="C139" s="8">
        <v>2018</v>
      </c>
      <c r="D139" s="11">
        <f t="shared" si="51"/>
        <v>413.4</v>
      </c>
      <c r="E139" s="11">
        <v>0</v>
      </c>
      <c r="F139" s="11">
        <v>0</v>
      </c>
      <c r="G139" s="11">
        <v>0</v>
      </c>
      <c r="H139" s="11">
        <v>413.4</v>
      </c>
      <c r="I139" s="11">
        <v>0</v>
      </c>
      <c r="J139" s="31" t="s">
        <v>86</v>
      </c>
      <c r="K139" s="31" t="s">
        <v>86</v>
      </c>
      <c r="L139" s="31" t="s">
        <v>86</v>
      </c>
      <c r="M139" s="31" t="s">
        <v>86</v>
      </c>
    </row>
    <row r="140" spans="1:13" ht="15.75">
      <c r="A140" s="121"/>
      <c r="B140" s="122"/>
      <c r="C140" s="8">
        <v>2019</v>
      </c>
      <c r="D140" s="11">
        <f t="shared" si="51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31" t="s">
        <v>86</v>
      </c>
      <c r="K140" s="31" t="s">
        <v>86</v>
      </c>
      <c r="L140" s="31" t="s">
        <v>86</v>
      </c>
      <c r="M140" s="31" t="s">
        <v>86</v>
      </c>
    </row>
    <row r="141" spans="1:13" ht="15.75">
      <c r="A141" s="121" t="s">
        <v>45</v>
      </c>
      <c r="B141" s="122" t="s">
        <v>49</v>
      </c>
      <c r="C141" s="8" t="s">
        <v>0</v>
      </c>
      <c r="D141" s="11">
        <f>SUM(D142:D147)</f>
        <v>4900</v>
      </c>
      <c r="E141" s="11">
        <f t="shared" ref="E141:I141" si="52">SUM(E142:E147)</f>
        <v>0</v>
      </c>
      <c r="F141" s="11">
        <f t="shared" si="52"/>
        <v>0</v>
      </c>
      <c r="G141" s="11">
        <f t="shared" si="52"/>
        <v>0</v>
      </c>
      <c r="H141" s="11">
        <f t="shared" si="52"/>
        <v>4900</v>
      </c>
      <c r="I141" s="11">
        <f t="shared" si="52"/>
        <v>0</v>
      </c>
      <c r="J141" s="31" t="s">
        <v>86</v>
      </c>
      <c r="K141" s="31" t="s">
        <v>86</v>
      </c>
      <c r="L141" s="31" t="s">
        <v>86</v>
      </c>
      <c r="M141" s="31" t="s">
        <v>86</v>
      </c>
    </row>
    <row r="142" spans="1:13" ht="15.75">
      <c r="A142" s="121"/>
      <c r="B142" s="122"/>
      <c r="C142" s="8">
        <v>2014</v>
      </c>
      <c r="D142" s="11">
        <f>SUM(E142:I142)</f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31" t="s">
        <v>86</v>
      </c>
      <c r="K142" s="31" t="s">
        <v>86</v>
      </c>
      <c r="L142" s="31" t="s">
        <v>86</v>
      </c>
      <c r="M142" s="31" t="s">
        <v>86</v>
      </c>
    </row>
    <row r="143" spans="1:13" ht="15.75">
      <c r="A143" s="121"/>
      <c r="B143" s="122"/>
      <c r="C143" s="8">
        <v>2015</v>
      </c>
      <c r="D143" s="11">
        <f t="shared" ref="D143:D147" si="53">SUM(E143:I143)</f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31" t="s">
        <v>86</v>
      </c>
      <c r="K143" s="31" t="s">
        <v>86</v>
      </c>
      <c r="L143" s="31" t="s">
        <v>86</v>
      </c>
      <c r="M143" s="31" t="s">
        <v>86</v>
      </c>
    </row>
    <row r="144" spans="1:13" ht="15.75">
      <c r="A144" s="121"/>
      <c r="B144" s="122"/>
      <c r="C144" s="8">
        <v>2016</v>
      </c>
      <c r="D144" s="11">
        <f t="shared" si="53"/>
        <v>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31" t="s">
        <v>86</v>
      </c>
      <c r="K144" s="31" t="s">
        <v>86</v>
      </c>
      <c r="L144" s="31" t="s">
        <v>86</v>
      </c>
      <c r="M144" s="31" t="s">
        <v>86</v>
      </c>
    </row>
    <row r="145" spans="1:13" ht="15.75">
      <c r="A145" s="121"/>
      <c r="B145" s="122"/>
      <c r="C145" s="8">
        <v>2017</v>
      </c>
      <c r="D145" s="11">
        <f t="shared" si="53"/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31" t="s">
        <v>86</v>
      </c>
      <c r="K145" s="31" t="s">
        <v>86</v>
      </c>
      <c r="L145" s="31" t="s">
        <v>86</v>
      </c>
      <c r="M145" s="31" t="s">
        <v>86</v>
      </c>
    </row>
    <row r="146" spans="1:13" ht="15.75">
      <c r="A146" s="121"/>
      <c r="B146" s="122"/>
      <c r="C146" s="8">
        <v>2018</v>
      </c>
      <c r="D146" s="11">
        <f t="shared" si="53"/>
        <v>2000</v>
      </c>
      <c r="E146" s="11">
        <v>0</v>
      </c>
      <c r="F146" s="11">
        <v>0</v>
      </c>
      <c r="G146" s="11">
        <v>0</v>
      </c>
      <c r="H146" s="11">
        <v>2000</v>
      </c>
      <c r="I146" s="11">
        <v>0</v>
      </c>
      <c r="J146" s="31" t="s">
        <v>86</v>
      </c>
      <c r="K146" s="31" t="s">
        <v>86</v>
      </c>
      <c r="L146" s="31" t="s">
        <v>86</v>
      </c>
      <c r="M146" s="31" t="s">
        <v>86</v>
      </c>
    </row>
    <row r="147" spans="1:13" ht="15.75">
      <c r="A147" s="121"/>
      <c r="B147" s="122"/>
      <c r="C147" s="8">
        <v>2019</v>
      </c>
      <c r="D147" s="11">
        <f t="shared" si="53"/>
        <v>2900</v>
      </c>
      <c r="E147" s="11">
        <v>0</v>
      </c>
      <c r="F147" s="11">
        <v>0</v>
      </c>
      <c r="G147" s="11">
        <v>0</v>
      </c>
      <c r="H147" s="11">
        <v>2900</v>
      </c>
      <c r="I147" s="11">
        <v>0</v>
      </c>
      <c r="J147" s="31" t="s">
        <v>86</v>
      </c>
      <c r="K147" s="31" t="s">
        <v>86</v>
      </c>
      <c r="L147" s="31" t="s">
        <v>86</v>
      </c>
      <c r="M147" s="31" t="s">
        <v>86</v>
      </c>
    </row>
    <row r="148" spans="1:13" ht="15.75">
      <c r="A148" s="121" t="s">
        <v>46</v>
      </c>
      <c r="B148" s="122" t="s">
        <v>50</v>
      </c>
      <c r="C148" s="8" t="s">
        <v>0</v>
      </c>
      <c r="D148" s="11">
        <f>SUM(D149:D154)</f>
        <v>603</v>
      </c>
      <c r="E148" s="11">
        <f t="shared" ref="E148:I148" si="54">SUM(E149:E154)</f>
        <v>0</v>
      </c>
      <c r="F148" s="11">
        <f t="shared" si="54"/>
        <v>0</v>
      </c>
      <c r="G148" s="11">
        <f t="shared" si="54"/>
        <v>0</v>
      </c>
      <c r="H148" s="11">
        <f t="shared" si="54"/>
        <v>603</v>
      </c>
      <c r="I148" s="11">
        <f t="shared" si="54"/>
        <v>0</v>
      </c>
      <c r="J148" s="31" t="s">
        <v>86</v>
      </c>
      <c r="K148" s="31" t="s">
        <v>86</v>
      </c>
      <c r="L148" s="31" t="s">
        <v>86</v>
      </c>
      <c r="M148" s="31" t="s">
        <v>86</v>
      </c>
    </row>
    <row r="149" spans="1:13" ht="15.75">
      <c r="A149" s="121"/>
      <c r="B149" s="122"/>
      <c r="C149" s="8">
        <v>2014</v>
      </c>
      <c r="D149" s="11">
        <f>SUM(E149:I149)</f>
        <v>30</v>
      </c>
      <c r="E149" s="11">
        <v>0</v>
      </c>
      <c r="F149" s="11">
        <v>0</v>
      </c>
      <c r="G149" s="11">
        <v>0</v>
      </c>
      <c r="H149" s="11">
        <v>30</v>
      </c>
      <c r="I149" s="11">
        <v>0</v>
      </c>
      <c r="J149" s="31" t="s">
        <v>86</v>
      </c>
      <c r="K149" s="31" t="s">
        <v>86</v>
      </c>
      <c r="L149" s="31" t="s">
        <v>86</v>
      </c>
      <c r="M149" s="31" t="s">
        <v>86</v>
      </c>
    </row>
    <row r="150" spans="1:13" ht="15.75">
      <c r="A150" s="121"/>
      <c r="B150" s="122"/>
      <c r="C150" s="8">
        <v>2015</v>
      </c>
      <c r="D150" s="11">
        <f t="shared" ref="D150:D154" si="55">SUM(E150:I150)</f>
        <v>453</v>
      </c>
      <c r="E150" s="11">
        <v>0</v>
      </c>
      <c r="F150" s="11">
        <v>0</v>
      </c>
      <c r="G150" s="11">
        <v>0</v>
      </c>
      <c r="H150" s="11">
        <v>453</v>
      </c>
      <c r="I150" s="11">
        <v>0</v>
      </c>
      <c r="J150" s="31" t="s">
        <v>86</v>
      </c>
      <c r="K150" s="31" t="s">
        <v>86</v>
      </c>
      <c r="L150" s="31" t="s">
        <v>86</v>
      </c>
      <c r="M150" s="31" t="s">
        <v>86</v>
      </c>
    </row>
    <row r="151" spans="1:13" ht="15.75">
      <c r="A151" s="121"/>
      <c r="B151" s="122"/>
      <c r="C151" s="8">
        <v>2016</v>
      </c>
      <c r="D151" s="11">
        <f t="shared" si="55"/>
        <v>30</v>
      </c>
      <c r="E151" s="11">
        <v>0</v>
      </c>
      <c r="F151" s="11">
        <v>0</v>
      </c>
      <c r="G151" s="11">
        <v>0</v>
      </c>
      <c r="H151" s="11">
        <v>30</v>
      </c>
      <c r="I151" s="11">
        <v>0</v>
      </c>
      <c r="J151" s="31" t="s">
        <v>86</v>
      </c>
      <c r="K151" s="31" t="s">
        <v>86</v>
      </c>
      <c r="L151" s="31" t="s">
        <v>86</v>
      </c>
      <c r="M151" s="31" t="s">
        <v>86</v>
      </c>
    </row>
    <row r="152" spans="1:13" ht="15.75">
      <c r="A152" s="121"/>
      <c r="B152" s="122"/>
      <c r="C152" s="8">
        <v>2017</v>
      </c>
      <c r="D152" s="11">
        <f t="shared" si="55"/>
        <v>30</v>
      </c>
      <c r="E152" s="11">
        <v>0</v>
      </c>
      <c r="F152" s="11">
        <v>0</v>
      </c>
      <c r="G152" s="11">
        <v>0</v>
      </c>
      <c r="H152" s="11">
        <v>30</v>
      </c>
      <c r="I152" s="11">
        <v>0</v>
      </c>
      <c r="J152" s="31" t="s">
        <v>86</v>
      </c>
      <c r="K152" s="31" t="s">
        <v>86</v>
      </c>
      <c r="L152" s="31" t="s">
        <v>86</v>
      </c>
      <c r="M152" s="31" t="s">
        <v>86</v>
      </c>
    </row>
    <row r="153" spans="1:13" ht="15.75">
      <c r="A153" s="121"/>
      <c r="B153" s="122"/>
      <c r="C153" s="8">
        <v>2018</v>
      </c>
      <c r="D153" s="11">
        <f t="shared" si="55"/>
        <v>30</v>
      </c>
      <c r="E153" s="11">
        <v>0</v>
      </c>
      <c r="F153" s="11">
        <v>0</v>
      </c>
      <c r="G153" s="11">
        <v>0</v>
      </c>
      <c r="H153" s="11">
        <v>30</v>
      </c>
      <c r="I153" s="11">
        <v>0</v>
      </c>
      <c r="J153" s="31" t="s">
        <v>86</v>
      </c>
      <c r="K153" s="31" t="s">
        <v>86</v>
      </c>
      <c r="L153" s="31" t="s">
        <v>86</v>
      </c>
      <c r="M153" s="31" t="s">
        <v>86</v>
      </c>
    </row>
    <row r="154" spans="1:13" ht="15.75">
      <c r="A154" s="121"/>
      <c r="B154" s="122"/>
      <c r="C154" s="8">
        <v>2019</v>
      </c>
      <c r="D154" s="11">
        <f t="shared" si="55"/>
        <v>30</v>
      </c>
      <c r="E154" s="11">
        <v>0</v>
      </c>
      <c r="F154" s="11">
        <v>0</v>
      </c>
      <c r="G154" s="11">
        <v>0</v>
      </c>
      <c r="H154" s="11">
        <v>30</v>
      </c>
      <c r="I154" s="11">
        <v>0</v>
      </c>
      <c r="J154" s="31" t="s">
        <v>86</v>
      </c>
      <c r="K154" s="31" t="s">
        <v>86</v>
      </c>
      <c r="L154" s="31" t="s">
        <v>86</v>
      </c>
      <c r="M154" s="31" t="s">
        <v>86</v>
      </c>
    </row>
    <row r="155" spans="1:13" ht="15.75">
      <c r="A155" s="121" t="s">
        <v>47</v>
      </c>
      <c r="B155" s="122" t="s">
        <v>51</v>
      </c>
      <c r="C155" s="8" t="s">
        <v>0</v>
      </c>
      <c r="D155" s="11">
        <f>SUM(D156:D161)</f>
        <v>456.5</v>
      </c>
      <c r="E155" s="11">
        <f t="shared" ref="E155:I155" si="56">SUM(E156:E161)</f>
        <v>0</v>
      </c>
      <c r="F155" s="11">
        <f t="shared" si="56"/>
        <v>0</v>
      </c>
      <c r="G155" s="11">
        <f t="shared" si="56"/>
        <v>0</v>
      </c>
      <c r="H155" s="11">
        <f t="shared" si="56"/>
        <v>456.5</v>
      </c>
      <c r="I155" s="11">
        <f t="shared" si="56"/>
        <v>0</v>
      </c>
      <c r="J155" s="31" t="s">
        <v>86</v>
      </c>
      <c r="K155" s="31" t="s">
        <v>86</v>
      </c>
      <c r="L155" s="31" t="s">
        <v>86</v>
      </c>
      <c r="M155" s="31" t="s">
        <v>86</v>
      </c>
    </row>
    <row r="156" spans="1:13" ht="15.75">
      <c r="A156" s="121"/>
      <c r="B156" s="122"/>
      <c r="C156" s="8">
        <v>2014</v>
      </c>
      <c r="D156" s="11">
        <f>SUM(E156:I156)</f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31" t="s">
        <v>86</v>
      </c>
      <c r="K156" s="31" t="s">
        <v>86</v>
      </c>
      <c r="L156" s="31" t="s">
        <v>86</v>
      </c>
      <c r="M156" s="31" t="s">
        <v>86</v>
      </c>
    </row>
    <row r="157" spans="1:13" ht="15.75">
      <c r="A157" s="121"/>
      <c r="B157" s="122"/>
      <c r="C157" s="8">
        <v>2015</v>
      </c>
      <c r="D157" s="11">
        <f t="shared" ref="D157:D161" si="57">SUM(E157:I157)</f>
        <v>456.5</v>
      </c>
      <c r="E157" s="11">
        <v>0</v>
      </c>
      <c r="F157" s="11">
        <v>0</v>
      </c>
      <c r="G157" s="11">
        <v>0</v>
      </c>
      <c r="H157" s="11">
        <v>456.5</v>
      </c>
      <c r="I157" s="11">
        <v>0</v>
      </c>
      <c r="J157" s="31" t="s">
        <v>86</v>
      </c>
      <c r="K157" s="31" t="s">
        <v>86</v>
      </c>
      <c r="L157" s="31" t="s">
        <v>86</v>
      </c>
      <c r="M157" s="31" t="s">
        <v>86</v>
      </c>
    </row>
    <row r="158" spans="1:13" ht="15.75">
      <c r="A158" s="121"/>
      <c r="B158" s="122"/>
      <c r="C158" s="8">
        <v>2016</v>
      </c>
      <c r="D158" s="11">
        <f t="shared" si="57"/>
        <v>0</v>
      </c>
      <c r="E158" s="11">
        <v>0</v>
      </c>
      <c r="F158" s="11">
        <v>0</v>
      </c>
      <c r="G158" s="11">
        <v>0</v>
      </c>
      <c r="H158" s="11">
        <v>0</v>
      </c>
      <c r="I158" s="11">
        <v>0</v>
      </c>
      <c r="J158" s="31" t="s">
        <v>86</v>
      </c>
      <c r="K158" s="31" t="s">
        <v>86</v>
      </c>
      <c r="L158" s="31" t="s">
        <v>86</v>
      </c>
      <c r="M158" s="31" t="s">
        <v>86</v>
      </c>
    </row>
    <row r="159" spans="1:13" ht="15.75">
      <c r="A159" s="121"/>
      <c r="B159" s="122"/>
      <c r="C159" s="8">
        <v>2017</v>
      </c>
      <c r="D159" s="11">
        <f t="shared" si="57"/>
        <v>0</v>
      </c>
      <c r="E159" s="11">
        <v>0</v>
      </c>
      <c r="F159" s="11">
        <v>0</v>
      </c>
      <c r="G159" s="11">
        <v>0</v>
      </c>
      <c r="H159" s="11">
        <v>0</v>
      </c>
      <c r="I159" s="11">
        <v>0</v>
      </c>
      <c r="J159" s="31" t="s">
        <v>86</v>
      </c>
      <c r="K159" s="31" t="s">
        <v>86</v>
      </c>
      <c r="L159" s="31" t="s">
        <v>86</v>
      </c>
      <c r="M159" s="31" t="s">
        <v>86</v>
      </c>
    </row>
    <row r="160" spans="1:13" ht="15.75">
      <c r="A160" s="121"/>
      <c r="B160" s="122"/>
      <c r="C160" s="8">
        <v>2018</v>
      </c>
      <c r="D160" s="11">
        <f t="shared" si="57"/>
        <v>0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31" t="s">
        <v>86</v>
      </c>
      <c r="K160" s="31" t="s">
        <v>86</v>
      </c>
      <c r="L160" s="31" t="s">
        <v>86</v>
      </c>
      <c r="M160" s="31" t="s">
        <v>86</v>
      </c>
    </row>
    <row r="161" spans="1:13" ht="15.75">
      <c r="A161" s="121"/>
      <c r="B161" s="122"/>
      <c r="C161" s="8">
        <v>2019</v>
      </c>
      <c r="D161" s="11">
        <f t="shared" si="57"/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31" t="s">
        <v>86</v>
      </c>
      <c r="K161" s="31" t="s">
        <v>86</v>
      </c>
      <c r="L161" s="31" t="s">
        <v>86</v>
      </c>
      <c r="M161" s="31" t="s">
        <v>86</v>
      </c>
    </row>
    <row r="162" spans="1:13" ht="15.75">
      <c r="A162" s="118" t="s">
        <v>54</v>
      </c>
      <c r="B162" s="120" t="s">
        <v>57</v>
      </c>
      <c r="C162" s="7" t="s">
        <v>0</v>
      </c>
      <c r="D162" s="10">
        <f>SUM(D163:D168)</f>
        <v>44044</v>
      </c>
      <c r="E162" s="10">
        <f t="shared" ref="E162:G162" si="58">SUM(E163:E168)</f>
        <v>15566.8</v>
      </c>
      <c r="F162" s="10">
        <f t="shared" si="58"/>
        <v>14891.2</v>
      </c>
      <c r="G162" s="10">
        <f t="shared" si="58"/>
        <v>0</v>
      </c>
      <c r="H162" s="10">
        <f>SUM(H163:H168)</f>
        <v>13586</v>
      </c>
      <c r="I162" s="10">
        <f>SUM(I163:I168)</f>
        <v>0</v>
      </c>
      <c r="J162" s="124" t="s">
        <v>109</v>
      </c>
      <c r="K162" s="28" t="s">
        <v>86</v>
      </c>
      <c r="L162" s="28" t="s">
        <v>86</v>
      </c>
      <c r="M162" s="29" t="s">
        <v>86</v>
      </c>
    </row>
    <row r="163" spans="1:13" ht="15.75">
      <c r="A163" s="119"/>
      <c r="B163" s="120"/>
      <c r="C163" s="7">
        <v>2014</v>
      </c>
      <c r="D163" s="10">
        <f>SUM(E163:H163)</f>
        <v>6254</v>
      </c>
      <c r="E163" s="10">
        <f t="shared" ref="E163:G168" si="59">E170+E177</f>
        <v>0</v>
      </c>
      <c r="F163" s="10">
        <f t="shared" si="59"/>
        <v>3944</v>
      </c>
      <c r="G163" s="10">
        <f t="shared" si="59"/>
        <v>0</v>
      </c>
      <c r="H163" s="10">
        <f>H170+H177</f>
        <v>2310</v>
      </c>
      <c r="I163" s="10">
        <f>I170+I177</f>
        <v>0</v>
      </c>
      <c r="J163" s="124"/>
      <c r="K163" s="30">
        <v>15</v>
      </c>
      <c r="L163" s="30">
        <v>15</v>
      </c>
      <c r="M163" s="30">
        <v>100</v>
      </c>
    </row>
    <row r="164" spans="1:13" ht="15.75">
      <c r="A164" s="119"/>
      <c r="B164" s="120"/>
      <c r="C164" s="7">
        <v>2015</v>
      </c>
      <c r="D164" s="10">
        <f t="shared" ref="D164:D168" si="60">SUM(E164:H164)</f>
        <v>8563.2999999999993</v>
      </c>
      <c r="E164" s="10">
        <f t="shared" si="59"/>
        <v>0</v>
      </c>
      <c r="F164" s="10">
        <f t="shared" si="59"/>
        <v>2375.8000000000002</v>
      </c>
      <c r="G164" s="10">
        <f t="shared" si="59"/>
        <v>0</v>
      </c>
      <c r="H164" s="10">
        <f t="shared" ref="H164:I168" si="61">H171+H178</f>
        <v>6187.5</v>
      </c>
      <c r="I164" s="10">
        <f t="shared" si="61"/>
        <v>0</v>
      </c>
      <c r="J164" s="124"/>
      <c r="K164" s="30">
        <v>20</v>
      </c>
      <c r="L164" s="30">
        <v>20</v>
      </c>
      <c r="M164" s="30">
        <v>100</v>
      </c>
    </row>
    <row r="165" spans="1:13" ht="15.75">
      <c r="A165" s="119"/>
      <c r="B165" s="120"/>
      <c r="C165" s="7">
        <v>2016</v>
      </c>
      <c r="D165" s="10">
        <f t="shared" si="60"/>
        <v>9069.1</v>
      </c>
      <c r="E165" s="10">
        <f t="shared" si="59"/>
        <v>0</v>
      </c>
      <c r="F165" s="10">
        <f t="shared" si="59"/>
        <v>4180.8</v>
      </c>
      <c r="G165" s="10">
        <f t="shared" si="59"/>
        <v>0</v>
      </c>
      <c r="H165" s="10">
        <f t="shared" si="61"/>
        <v>4888.3</v>
      </c>
      <c r="I165" s="10">
        <f t="shared" si="61"/>
        <v>0</v>
      </c>
      <c r="J165" s="124"/>
      <c r="K165" s="30">
        <v>25</v>
      </c>
      <c r="L165" s="30">
        <v>25</v>
      </c>
      <c r="M165" s="30">
        <v>100</v>
      </c>
    </row>
    <row r="166" spans="1:13" ht="15.75">
      <c r="A166" s="119"/>
      <c r="B166" s="120"/>
      <c r="C166" s="7">
        <v>2017</v>
      </c>
      <c r="D166" s="10">
        <f t="shared" si="60"/>
        <v>20157.600000000002</v>
      </c>
      <c r="E166" s="10">
        <f t="shared" si="59"/>
        <v>15566.8</v>
      </c>
      <c r="F166" s="10">
        <f t="shared" si="59"/>
        <v>4390.6000000000004</v>
      </c>
      <c r="G166" s="10">
        <f t="shared" si="59"/>
        <v>0</v>
      </c>
      <c r="H166" s="10">
        <f t="shared" si="61"/>
        <v>200.2</v>
      </c>
      <c r="I166" s="10">
        <f t="shared" si="61"/>
        <v>0</v>
      </c>
      <c r="J166" s="124"/>
      <c r="K166" s="30">
        <v>30</v>
      </c>
      <c r="L166" s="30">
        <v>30</v>
      </c>
      <c r="M166" s="30">
        <v>100</v>
      </c>
    </row>
    <row r="167" spans="1:13" ht="15.75">
      <c r="A167" s="119"/>
      <c r="B167" s="120"/>
      <c r="C167" s="7">
        <v>2018</v>
      </c>
      <c r="D167" s="10">
        <f t="shared" si="60"/>
        <v>0</v>
      </c>
      <c r="E167" s="10">
        <f t="shared" si="59"/>
        <v>0</v>
      </c>
      <c r="F167" s="10">
        <f t="shared" si="59"/>
        <v>0</v>
      </c>
      <c r="G167" s="10">
        <f t="shared" si="59"/>
        <v>0</v>
      </c>
      <c r="H167" s="10">
        <f t="shared" si="61"/>
        <v>0</v>
      </c>
      <c r="I167" s="10">
        <f t="shared" si="61"/>
        <v>0</v>
      </c>
      <c r="J167" s="124"/>
      <c r="K167" s="30">
        <v>30</v>
      </c>
      <c r="L167" s="30">
        <v>30</v>
      </c>
      <c r="M167" s="30">
        <v>100</v>
      </c>
    </row>
    <row r="168" spans="1:13" ht="15.75">
      <c r="A168" s="119"/>
      <c r="B168" s="120"/>
      <c r="C168" s="7">
        <v>2019</v>
      </c>
      <c r="D168" s="10">
        <f t="shared" si="60"/>
        <v>0</v>
      </c>
      <c r="E168" s="10">
        <f t="shared" si="59"/>
        <v>0</v>
      </c>
      <c r="F168" s="10">
        <f t="shared" si="59"/>
        <v>0</v>
      </c>
      <c r="G168" s="10">
        <f t="shared" si="59"/>
        <v>0</v>
      </c>
      <c r="H168" s="10">
        <f t="shared" si="61"/>
        <v>0</v>
      </c>
      <c r="I168" s="10">
        <f t="shared" si="61"/>
        <v>0</v>
      </c>
      <c r="J168" s="124"/>
      <c r="K168" s="30">
        <v>30</v>
      </c>
      <c r="L168" s="30">
        <v>30</v>
      </c>
      <c r="M168" s="30">
        <v>100</v>
      </c>
    </row>
    <row r="169" spans="1:13" ht="15.75">
      <c r="A169" s="121" t="s">
        <v>55</v>
      </c>
      <c r="B169" s="122" t="s">
        <v>58</v>
      </c>
      <c r="C169" s="8" t="s">
        <v>0</v>
      </c>
      <c r="D169" s="11">
        <f>SUM(D170:D175)</f>
        <v>33943.9</v>
      </c>
      <c r="E169" s="11">
        <f t="shared" ref="E169:I169" si="62">SUM(E170:E175)</f>
        <v>7766.8</v>
      </c>
      <c r="F169" s="11">
        <f t="shared" si="62"/>
        <v>12691.2</v>
      </c>
      <c r="G169" s="11">
        <f t="shared" si="62"/>
        <v>0</v>
      </c>
      <c r="H169" s="11">
        <f t="shared" si="62"/>
        <v>13485.9</v>
      </c>
      <c r="I169" s="11">
        <f t="shared" si="62"/>
        <v>0</v>
      </c>
      <c r="J169" s="31" t="s">
        <v>86</v>
      </c>
      <c r="K169" s="31" t="s">
        <v>86</v>
      </c>
      <c r="L169" s="31" t="s">
        <v>86</v>
      </c>
      <c r="M169" s="31" t="s">
        <v>86</v>
      </c>
    </row>
    <row r="170" spans="1:13" ht="15.75">
      <c r="A170" s="121"/>
      <c r="B170" s="122"/>
      <c r="C170" s="8">
        <v>2014</v>
      </c>
      <c r="D170" s="11">
        <f>SUM(E170:I170)</f>
        <v>6254</v>
      </c>
      <c r="E170" s="11">
        <v>0</v>
      </c>
      <c r="F170" s="11">
        <v>3944</v>
      </c>
      <c r="G170" s="11">
        <v>0</v>
      </c>
      <c r="H170" s="11">
        <v>2310</v>
      </c>
      <c r="I170" s="11">
        <v>0</v>
      </c>
      <c r="J170" s="31" t="s">
        <v>86</v>
      </c>
      <c r="K170" s="31" t="s">
        <v>86</v>
      </c>
      <c r="L170" s="31" t="s">
        <v>86</v>
      </c>
      <c r="M170" s="31" t="s">
        <v>86</v>
      </c>
    </row>
    <row r="171" spans="1:13" ht="15.75">
      <c r="A171" s="121"/>
      <c r="B171" s="122"/>
      <c r="C171" s="8">
        <v>2015</v>
      </c>
      <c r="D171" s="11">
        <f t="shared" ref="D171:D175" si="63">SUM(E171:I171)</f>
        <v>8563.2999999999993</v>
      </c>
      <c r="E171" s="11">
        <v>0</v>
      </c>
      <c r="F171" s="11">
        <v>2375.8000000000002</v>
      </c>
      <c r="G171" s="11">
        <v>0</v>
      </c>
      <c r="H171" s="11">
        <v>6187.5</v>
      </c>
      <c r="I171" s="11">
        <v>0</v>
      </c>
      <c r="J171" s="31" t="s">
        <v>86</v>
      </c>
      <c r="K171" s="31" t="s">
        <v>86</v>
      </c>
      <c r="L171" s="31" t="s">
        <v>86</v>
      </c>
      <c r="M171" s="31" t="s">
        <v>86</v>
      </c>
    </row>
    <row r="172" spans="1:13" ht="15.75">
      <c r="A172" s="121"/>
      <c r="B172" s="122"/>
      <c r="C172" s="8">
        <v>2016</v>
      </c>
      <c r="D172" s="11">
        <f t="shared" si="63"/>
        <v>9069.1</v>
      </c>
      <c r="E172" s="11">
        <v>0</v>
      </c>
      <c r="F172" s="11">
        <v>4180.8</v>
      </c>
      <c r="G172" s="11">
        <v>0</v>
      </c>
      <c r="H172" s="11">
        <v>4888.3</v>
      </c>
      <c r="I172" s="11">
        <v>0</v>
      </c>
      <c r="J172" s="31" t="s">
        <v>86</v>
      </c>
      <c r="K172" s="31" t="s">
        <v>86</v>
      </c>
      <c r="L172" s="31" t="s">
        <v>86</v>
      </c>
      <c r="M172" s="31" t="s">
        <v>86</v>
      </c>
    </row>
    <row r="173" spans="1:13" ht="15.75">
      <c r="A173" s="121"/>
      <c r="B173" s="122"/>
      <c r="C173" s="8">
        <v>2017</v>
      </c>
      <c r="D173" s="11">
        <f t="shared" si="63"/>
        <v>10057.5</v>
      </c>
      <c r="E173" s="11">
        <v>7766.8</v>
      </c>
      <c r="F173" s="11">
        <v>2190.6</v>
      </c>
      <c r="G173" s="11">
        <v>0</v>
      </c>
      <c r="H173" s="11">
        <v>100.1</v>
      </c>
      <c r="I173" s="11">
        <v>0</v>
      </c>
      <c r="J173" s="31" t="s">
        <v>86</v>
      </c>
      <c r="K173" s="31" t="s">
        <v>86</v>
      </c>
      <c r="L173" s="31" t="s">
        <v>86</v>
      </c>
      <c r="M173" s="31" t="s">
        <v>86</v>
      </c>
    </row>
    <row r="174" spans="1:13" ht="15.75">
      <c r="A174" s="121"/>
      <c r="B174" s="122"/>
      <c r="C174" s="8">
        <v>2018</v>
      </c>
      <c r="D174" s="11">
        <f t="shared" si="63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31" t="s">
        <v>86</v>
      </c>
      <c r="K174" s="31" t="s">
        <v>86</v>
      </c>
      <c r="L174" s="31" t="s">
        <v>86</v>
      </c>
      <c r="M174" s="31" t="s">
        <v>86</v>
      </c>
    </row>
    <row r="175" spans="1:13" ht="15.75">
      <c r="A175" s="121"/>
      <c r="B175" s="122"/>
      <c r="C175" s="8">
        <v>2019</v>
      </c>
      <c r="D175" s="11">
        <f t="shared" si="63"/>
        <v>0</v>
      </c>
      <c r="E175" s="11">
        <v>0</v>
      </c>
      <c r="F175" s="11">
        <v>0</v>
      </c>
      <c r="G175" s="11">
        <v>0</v>
      </c>
      <c r="H175" s="11">
        <v>0</v>
      </c>
      <c r="I175" s="11">
        <v>0</v>
      </c>
      <c r="J175" s="31" t="s">
        <v>86</v>
      </c>
      <c r="K175" s="31" t="s">
        <v>86</v>
      </c>
      <c r="L175" s="31" t="s">
        <v>86</v>
      </c>
      <c r="M175" s="31" t="s">
        <v>86</v>
      </c>
    </row>
    <row r="176" spans="1:13" ht="15.75">
      <c r="A176" s="121" t="s">
        <v>56</v>
      </c>
      <c r="B176" s="122" t="s">
        <v>59</v>
      </c>
      <c r="C176" s="8" t="s">
        <v>0</v>
      </c>
      <c r="D176" s="11">
        <f>SUM(D177:D182)</f>
        <v>10100.1</v>
      </c>
      <c r="E176" s="11">
        <f t="shared" ref="E176:I176" si="64">SUM(E177:E182)</f>
        <v>7800</v>
      </c>
      <c r="F176" s="11">
        <f t="shared" si="64"/>
        <v>2200</v>
      </c>
      <c r="G176" s="11">
        <f t="shared" si="64"/>
        <v>0</v>
      </c>
      <c r="H176" s="11">
        <f t="shared" si="64"/>
        <v>100.1</v>
      </c>
      <c r="I176" s="11">
        <f t="shared" si="64"/>
        <v>0</v>
      </c>
      <c r="J176" s="31" t="s">
        <v>86</v>
      </c>
      <c r="K176" s="31" t="s">
        <v>86</v>
      </c>
      <c r="L176" s="31" t="s">
        <v>86</v>
      </c>
      <c r="M176" s="31" t="s">
        <v>86</v>
      </c>
    </row>
    <row r="177" spans="1:13" ht="15.75">
      <c r="A177" s="121"/>
      <c r="B177" s="122"/>
      <c r="C177" s="8">
        <v>2014</v>
      </c>
      <c r="D177" s="11">
        <f>SUM(E177:I177)</f>
        <v>0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31" t="s">
        <v>86</v>
      </c>
      <c r="K177" s="31" t="s">
        <v>86</v>
      </c>
      <c r="L177" s="31" t="s">
        <v>86</v>
      </c>
      <c r="M177" s="31" t="s">
        <v>86</v>
      </c>
    </row>
    <row r="178" spans="1:13" ht="15.75">
      <c r="A178" s="121"/>
      <c r="B178" s="122"/>
      <c r="C178" s="8">
        <v>2015</v>
      </c>
      <c r="D178" s="11">
        <f t="shared" ref="D178:D182" si="65">SUM(E178:I178)</f>
        <v>0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31" t="s">
        <v>86</v>
      </c>
      <c r="K178" s="31" t="s">
        <v>86</v>
      </c>
      <c r="L178" s="31" t="s">
        <v>86</v>
      </c>
      <c r="M178" s="31" t="s">
        <v>86</v>
      </c>
    </row>
    <row r="179" spans="1:13" ht="15.75">
      <c r="A179" s="121"/>
      <c r="B179" s="122"/>
      <c r="C179" s="8">
        <v>2016</v>
      </c>
      <c r="D179" s="11">
        <f t="shared" si="65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31" t="s">
        <v>86</v>
      </c>
      <c r="K179" s="31" t="s">
        <v>86</v>
      </c>
      <c r="L179" s="31" t="s">
        <v>86</v>
      </c>
      <c r="M179" s="31" t="s">
        <v>86</v>
      </c>
    </row>
    <row r="180" spans="1:13" ht="15.75">
      <c r="A180" s="121"/>
      <c r="B180" s="122"/>
      <c r="C180" s="8">
        <v>2017</v>
      </c>
      <c r="D180" s="11">
        <f t="shared" si="65"/>
        <v>10100.1</v>
      </c>
      <c r="E180" s="11">
        <v>7800</v>
      </c>
      <c r="F180" s="11">
        <v>2200</v>
      </c>
      <c r="G180" s="11">
        <v>0</v>
      </c>
      <c r="H180" s="11">
        <v>100.1</v>
      </c>
      <c r="I180" s="11">
        <v>0</v>
      </c>
      <c r="J180" s="31" t="s">
        <v>86</v>
      </c>
      <c r="K180" s="31" t="s">
        <v>86</v>
      </c>
      <c r="L180" s="31" t="s">
        <v>86</v>
      </c>
      <c r="M180" s="31" t="s">
        <v>86</v>
      </c>
    </row>
    <row r="181" spans="1:13" ht="15.75">
      <c r="A181" s="121"/>
      <c r="B181" s="122"/>
      <c r="C181" s="8">
        <v>2018</v>
      </c>
      <c r="D181" s="11">
        <f t="shared" si="65"/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31" t="s">
        <v>86</v>
      </c>
      <c r="K181" s="31" t="s">
        <v>86</v>
      </c>
      <c r="L181" s="31" t="s">
        <v>86</v>
      </c>
      <c r="M181" s="31" t="s">
        <v>86</v>
      </c>
    </row>
    <row r="182" spans="1:13" ht="15.75">
      <c r="A182" s="121"/>
      <c r="B182" s="122"/>
      <c r="C182" s="8">
        <v>2019</v>
      </c>
      <c r="D182" s="11">
        <f t="shared" si="65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31" t="s">
        <v>86</v>
      </c>
      <c r="K182" s="31" t="s">
        <v>86</v>
      </c>
      <c r="L182" s="31" t="s">
        <v>86</v>
      </c>
      <c r="M182" s="31" t="s">
        <v>86</v>
      </c>
    </row>
    <row r="183" spans="1:13" ht="15.75">
      <c r="A183" s="118" t="s">
        <v>60</v>
      </c>
      <c r="B183" s="120" t="s">
        <v>65</v>
      </c>
      <c r="C183" s="7" t="s">
        <v>0</v>
      </c>
      <c r="D183" s="10">
        <f>SUM(D184:D189)</f>
        <v>119657.20000000001</v>
      </c>
      <c r="E183" s="10">
        <f t="shared" ref="E183:G183" si="66">SUM(E184:E189)</f>
        <v>0</v>
      </c>
      <c r="F183" s="10">
        <f t="shared" si="66"/>
        <v>0</v>
      </c>
      <c r="G183" s="10">
        <f t="shared" si="66"/>
        <v>0</v>
      </c>
      <c r="H183" s="10">
        <f>SUM(H184:H189)</f>
        <v>119657.20000000001</v>
      </c>
      <c r="I183" s="10">
        <f>SUM(I184:I189)</f>
        <v>0</v>
      </c>
      <c r="J183" s="124" t="s">
        <v>110</v>
      </c>
      <c r="K183" s="28" t="s">
        <v>86</v>
      </c>
      <c r="L183" s="28" t="s">
        <v>86</v>
      </c>
      <c r="M183" s="29" t="s">
        <v>86</v>
      </c>
    </row>
    <row r="184" spans="1:13" ht="15.75">
      <c r="A184" s="119"/>
      <c r="B184" s="120"/>
      <c r="C184" s="7">
        <v>2014</v>
      </c>
      <c r="D184" s="10">
        <f>SUM(E184:H184)</f>
        <v>365</v>
      </c>
      <c r="E184" s="10">
        <f t="shared" ref="E184:G189" si="67">E191+E198+E205+E212</f>
        <v>0</v>
      </c>
      <c r="F184" s="10">
        <f t="shared" si="67"/>
        <v>0</v>
      </c>
      <c r="G184" s="10">
        <f t="shared" si="67"/>
        <v>0</v>
      </c>
      <c r="H184" s="10">
        <f>H191+H198+H205+H212</f>
        <v>365</v>
      </c>
      <c r="I184" s="10">
        <f>I191+I198+I205+I212</f>
        <v>0</v>
      </c>
      <c r="J184" s="124"/>
      <c r="K184" s="30">
        <v>78</v>
      </c>
      <c r="L184" s="30">
        <v>78</v>
      </c>
      <c r="M184" s="32">
        <f>L184/K184*100</f>
        <v>100</v>
      </c>
    </row>
    <row r="185" spans="1:13" ht="15.75">
      <c r="A185" s="119"/>
      <c r="B185" s="120"/>
      <c r="C185" s="7">
        <v>2015</v>
      </c>
      <c r="D185" s="10">
        <f t="shared" ref="D185:D189" si="68">SUM(E185:H185)</f>
        <v>51.9</v>
      </c>
      <c r="E185" s="10">
        <f t="shared" si="67"/>
        <v>0</v>
      </c>
      <c r="F185" s="10">
        <f t="shared" si="67"/>
        <v>0</v>
      </c>
      <c r="G185" s="10">
        <f t="shared" si="67"/>
        <v>0</v>
      </c>
      <c r="H185" s="10">
        <f t="shared" ref="H185:I189" si="69">H192+H199+H206+H213</f>
        <v>51.9</v>
      </c>
      <c r="I185" s="10">
        <f t="shared" si="69"/>
        <v>0</v>
      </c>
      <c r="J185" s="124"/>
      <c r="K185" s="30">
        <v>70</v>
      </c>
      <c r="L185" s="30">
        <v>70</v>
      </c>
      <c r="M185" s="32">
        <f t="shared" ref="M185:M189" si="70">L185/K185*100</f>
        <v>100</v>
      </c>
    </row>
    <row r="186" spans="1:13" ht="15.75">
      <c r="A186" s="119"/>
      <c r="B186" s="120"/>
      <c r="C186" s="7">
        <v>2016</v>
      </c>
      <c r="D186" s="10">
        <f t="shared" si="68"/>
        <v>0</v>
      </c>
      <c r="E186" s="10">
        <f t="shared" si="67"/>
        <v>0</v>
      </c>
      <c r="F186" s="10">
        <f t="shared" si="67"/>
        <v>0</v>
      </c>
      <c r="G186" s="10">
        <f t="shared" si="67"/>
        <v>0</v>
      </c>
      <c r="H186" s="10">
        <f t="shared" si="69"/>
        <v>0</v>
      </c>
      <c r="I186" s="10">
        <f t="shared" si="69"/>
        <v>0</v>
      </c>
      <c r="J186" s="124"/>
      <c r="K186" s="30">
        <v>65</v>
      </c>
      <c r="L186" s="30">
        <v>65</v>
      </c>
      <c r="M186" s="32">
        <f t="shared" si="70"/>
        <v>100</v>
      </c>
    </row>
    <row r="187" spans="1:13" ht="15.75">
      <c r="A187" s="119"/>
      <c r="B187" s="120"/>
      <c r="C187" s="7">
        <v>2017</v>
      </c>
      <c r="D187" s="10">
        <f t="shared" si="68"/>
        <v>0</v>
      </c>
      <c r="E187" s="10">
        <f t="shared" si="67"/>
        <v>0</v>
      </c>
      <c r="F187" s="10">
        <f t="shared" si="67"/>
        <v>0</v>
      </c>
      <c r="G187" s="10">
        <f t="shared" si="67"/>
        <v>0</v>
      </c>
      <c r="H187" s="10">
        <f t="shared" si="69"/>
        <v>0</v>
      </c>
      <c r="I187" s="10">
        <f t="shared" si="69"/>
        <v>0</v>
      </c>
      <c r="J187" s="124"/>
      <c r="K187" s="30">
        <v>60</v>
      </c>
      <c r="L187" s="30">
        <v>60</v>
      </c>
      <c r="M187" s="32">
        <f t="shared" si="70"/>
        <v>100</v>
      </c>
    </row>
    <row r="188" spans="1:13" ht="15.75">
      <c r="A188" s="119"/>
      <c r="B188" s="120"/>
      <c r="C188" s="7">
        <v>2018</v>
      </c>
      <c r="D188" s="10">
        <f t="shared" si="68"/>
        <v>420.2</v>
      </c>
      <c r="E188" s="10">
        <f t="shared" si="67"/>
        <v>0</v>
      </c>
      <c r="F188" s="10">
        <f t="shared" si="67"/>
        <v>0</v>
      </c>
      <c r="G188" s="10">
        <f t="shared" si="67"/>
        <v>0</v>
      </c>
      <c r="H188" s="10">
        <f t="shared" si="69"/>
        <v>420.2</v>
      </c>
      <c r="I188" s="10">
        <f t="shared" si="69"/>
        <v>0</v>
      </c>
      <c r="J188" s="124"/>
      <c r="K188" s="30">
        <v>55</v>
      </c>
      <c r="L188" s="30">
        <v>55</v>
      </c>
      <c r="M188" s="32">
        <f t="shared" si="70"/>
        <v>100</v>
      </c>
    </row>
    <row r="189" spans="1:13" ht="15.75">
      <c r="A189" s="119"/>
      <c r="B189" s="120"/>
      <c r="C189" s="7">
        <v>2019</v>
      </c>
      <c r="D189" s="10">
        <f t="shared" si="68"/>
        <v>118820.1</v>
      </c>
      <c r="E189" s="10">
        <f t="shared" si="67"/>
        <v>0</v>
      </c>
      <c r="F189" s="10">
        <f t="shared" si="67"/>
        <v>0</v>
      </c>
      <c r="G189" s="10">
        <f t="shared" si="67"/>
        <v>0</v>
      </c>
      <c r="H189" s="10">
        <f t="shared" si="69"/>
        <v>118820.1</v>
      </c>
      <c r="I189" s="10">
        <f t="shared" si="69"/>
        <v>0</v>
      </c>
      <c r="J189" s="124"/>
      <c r="K189" s="30">
        <v>50</v>
      </c>
      <c r="L189" s="30">
        <v>50</v>
      </c>
      <c r="M189" s="32">
        <f t="shared" si="70"/>
        <v>100</v>
      </c>
    </row>
    <row r="190" spans="1:13" ht="15.75">
      <c r="A190" s="121" t="s">
        <v>61</v>
      </c>
      <c r="B190" s="122" t="s">
        <v>66</v>
      </c>
      <c r="C190" s="8" t="s">
        <v>0</v>
      </c>
      <c r="D190" s="11">
        <f>SUM(D191:D196)</f>
        <v>235</v>
      </c>
      <c r="E190" s="11">
        <f t="shared" ref="E190:I190" si="71">SUM(E191:E196)</f>
        <v>0</v>
      </c>
      <c r="F190" s="11">
        <f t="shared" si="71"/>
        <v>0</v>
      </c>
      <c r="G190" s="11">
        <f t="shared" si="71"/>
        <v>0</v>
      </c>
      <c r="H190" s="11">
        <f t="shared" si="71"/>
        <v>235</v>
      </c>
      <c r="I190" s="11">
        <f t="shared" si="71"/>
        <v>0</v>
      </c>
      <c r="J190" s="31" t="s">
        <v>86</v>
      </c>
      <c r="K190" s="31" t="s">
        <v>86</v>
      </c>
      <c r="L190" s="31" t="s">
        <v>86</v>
      </c>
      <c r="M190" s="31" t="s">
        <v>86</v>
      </c>
    </row>
    <row r="191" spans="1:13" ht="15.75">
      <c r="A191" s="121"/>
      <c r="B191" s="122"/>
      <c r="C191" s="8">
        <v>2014</v>
      </c>
      <c r="D191" s="11">
        <f>SUM(E191:I191)</f>
        <v>235</v>
      </c>
      <c r="E191" s="11">
        <v>0</v>
      </c>
      <c r="F191" s="11">
        <v>0</v>
      </c>
      <c r="G191" s="11">
        <v>0</v>
      </c>
      <c r="H191" s="11">
        <v>235</v>
      </c>
      <c r="I191" s="11">
        <v>0</v>
      </c>
      <c r="J191" s="31" t="s">
        <v>86</v>
      </c>
      <c r="K191" s="31" t="s">
        <v>86</v>
      </c>
      <c r="L191" s="31" t="s">
        <v>86</v>
      </c>
      <c r="M191" s="31" t="s">
        <v>86</v>
      </c>
    </row>
    <row r="192" spans="1:13" ht="15.75">
      <c r="A192" s="121"/>
      <c r="B192" s="122"/>
      <c r="C192" s="8">
        <v>2015</v>
      </c>
      <c r="D192" s="11">
        <f t="shared" ref="D192:D196" si="72">SUM(E192:I192)</f>
        <v>0</v>
      </c>
      <c r="E192" s="11">
        <v>0</v>
      </c>
      <c r="F192" s="11">
        <v>0</v>
      </c>
      <c r="G192" s="11">
        <v>0</v>
      </c>
      <c r="H192" s="11">
        <v>0</v>
      </c>
      <c r="I192" s="11">
        <v>0</v>
      </c>
      <c r="J192" s="31" t="s">
        <v>86</v>
      </c>
      <c r="K192" s="31" t="s">
        <v>86</v>
      </c>
      <c r="L192" s="31" t="s">
        <v>86</v>
      </c>
      <c r="M192" s="31" t="s">
        <v>86</v>
      </c>
    </row>
    <row r="193" spans="1:13" ht="15.75">
      <c r="A193" s="121"/>
      <c r="B193" s="122"/>
      <c r="C193" s="8">
        <v>2016</v>
      </c>
      <c r="D193" s="11">
        <f t="shared" si="72"/>
        <v>0</v>
      </c>
      <c r="E193" s="11">
        <v>0</v>
      </c>
      <c r="F193" s="11">
        <v>0</v>
      </c>
      <c r="G193" s="11">
        <v>0</v>
      </c>
      <c r="H193" s="11">
        <v>0</v>
      </c>
      <c r="I193" s="11">
        <v>0</v>
      </c>
      <c r="J193" s="31" t="s">
        <v>86</v>
      </c>
      <c r="K193" s="31" t="s">
        <v>86</v>
      </c>
      <c r="L193" s="31" t="s">
        <v>86</v>
      </c>
      <c r="M193" s="31" t="s">
        <v>86</v>
      </c>
    </row>
    <row r="194" spans="1:13" ht="15.75">
      <c r="A194" s="121"/>
      <c r="B194" s="122"/>
      <c r="C194" s="8">
        <v>2017</v>
      </c>
      <c r="D194" s="11">
        <f t="shared" si="72"/>
        <v>0</v>
      </c>
      <c r="E194" s="11">
        <v>0</v>
      </c>
      <c r="F194" s="11">
        <v>0</v>
      </c>
      <c r="G194" s="11">
        <v>0</v>
      </c>
      <c r="H194" s="11">
        <v>0</v>
      </c>
      <c r="I194" s="11">
        <v>0</v>
      </c>
      <c r="J194" s="31" t="s">
        <v>86</v>
      </c>
      <c r="K194" s="31" t="s">
        <v>86</v>
      </c>
      <c r="L194" s="31" t="s">
        <v>86</v>
      </c>
      <c r="M194" s="31" t="s">
        <v>86</v>
      </c>
    </row>
    <row r="195" spans="1:13" ht="15.75">
      <c r="A195" s="121"/>
      <c r="B195" s="122"/>
      <c r="C195" s="8">
        <v>2018</v>
      </c>
      <c r="D195" s="11">
        <f t="shared" si="72"/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31" t="s">
        <v>86</v>
      </c>
      <c r="K195" s="31" t="s">
        <v>86</v>
      </c>
      <c r="L195" s="31" t="s">
        <v>86</v>
      </c>
      <c r="M195" s="31" t="s">
        <v>86</v>
      </c>
    </row>
    <row r="196" spans="1:13" ht="15.75">
      <c r="A196" s="121"/>
      <c r="B196" s="122"/>
      <c r="C196" s="8">
        <v>2019</v>
      </c>
      <c r="D196" s="11">
        <f t="shared" si="72"/>
        <v>0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31" t="s">
        <v>86</v>
      </c>
      <c r="K196" s="31" t="s">
        <v>86</v>
      </c>
      <c r="L196" s="31" t="s">
        <v>86</v>
      </c>
      <c r="M196" s="31" t="s">
        <v>86</v>
      </c>
    </row>
    <row r="197" spans="1:13" ht="15.75">
      <c r="A197" s="121" t="s">
        <v>62</v>
      </c>
      <c r="B197" s="122" t="s">
        <v>67</v>
      </c>
      <c r="C197" s="8" t="s">
        <v>0</v>
      </c>
      <c r="D197" s="11">
        <f>SUM(D198:D203)</f>
        <v>130</v>
      </c>
      <c r="E197" s="11">
        <f t="shared" ref="E197:I197" si="73">SUM(E198:E203)</f>
        <v>0</v>
      </c>
      <c r="F197" s="11">
        <f t="shared" si="73"/>
        <v>0</v>
      </c>
      <c r="G197" s="11">
        <f t="shared" si="73"/>
        <v>0</v>
      </c>
      <c r="H197" s="11">
        <f t="shared" si="73"/>
        <v>130</v>
      </c>
      <c r="I197" s="11">
        <f t="shared" si="73"/>
        <v>0</v>
      </c>
      <c r="J197" s="31" t="s">
        <v>86</v>
      </c>
      <c r="K197" s="31" t="s">
        <v>86</v>
      </c>
      <c r="L197" s="31" t="s">
        <v>86</v>
      </c>
      <c r="M197" s="31" t="s">
        <v>86</v>
      </c>
    </row>
    <row r="198" spans="1:13" ht="15.75">
      <c r="A198" s="121"/>
      <c r="B198" s="122"/>
      <c r="C198" s="8">
        <v>2014</v>
      </c>
      <c r="D198" s="11">
        <f>SUM(E198:I198)</f>
        <v>130</v>
      </c>
      <c r="E198" s="11">
        <v>0</v>
      </c>
      <c r="F198" s="11">
        <v>0</v>
      </c>
      <c r="G198" s="11">
        <v>0</v>
      </c>
      <c r="H198" s="11">
        <v>130</v>
      </c>
      <c r="I198" s="11">
        <v>0</v>
      </c>
      <c r="J198" s="31" t="s">
        <v>86</v>
      </c>
      <c r="K198" s="31" t="s">
        <v>86</v>
      </c>
      <c r="L198" s="31" t="s">
        <v>86</v>
      </c>
      <c r="M198" s="31" t="s">
        <v>86</v>
      </c>
    </row>
    <row r="199" spans="1:13" ht="15.75">
      <c r="A199" s="121"/>
      <c r="B199" s="122"/>
      <c r="C199" s="8">
        <v>2015</v>
      </c>
      <c r="D199" s="11">
        <f t="shared" ref="D199:D203" si="74">SUM(E199:I199)</f>
        <v>0</v>
      </c>
      <c r="E199" s="11">
        <v>0</v>
      </c>
      <c r="F199" s="11">
        <v>0</v>
      </c>
      <c r="G199" s="11">
        <v>0</v>
      </c>
      <c r="H199" s="11">
        <v>0</v>
      </c>
      <c r="I199" s="11">
        <v>0</v>
      </c>
      <c r="J199" s="31" t="s">
        <v>86</v>
      </c>
      <c r="K199" s="31" t="s">
        <v>86</v>
      </c>
      <c r="L199" s="31" t="s">
        <v>86</v>
      </c>
      <c r="M199" s="31" t="s">
        <v>86</v>
      </c>
    </row>
    <row r="200" spans="1:13" ht="15.75">
      <c r="A200" s="121"/>
      <c r="B200" s="122"/>
      <c r="C200" s="8">
        <v>2016</v>
      </c>
      <c r="D200" s="11">
        <f t="shared" si="74"/>
        <v>0</v>
      </c>
      <c r="E200" s="11">
        <v>0</v>
      </c>
      <c r="F200" s="11">
        <v>0</v>
      </c>
      <c r="G200" s="11">
        <v>0</v>
      </c>
      <c r="H200" s="11">
        <v>0</v>
      </c>
      <c r="I200" s="11">
        <v>0</v>
      </c>
      <c r="J200" s="31" t="s">
        <v>86</v>
      </c>
      <c r="K200" s="31" t="s">
        <v>86</v>
      </c>
      <c r="L200" s="31" t="s">
        <v>86</v>
      </c>
      <c r="M200" s="31" t="s">
        <v>86</v>
      </c>
    </row>
    <row r="201" spans="1:13" ht="15.75">
      <c r="A201" s="121"/>
      <c r="B201" s="122"/>
      <c r="C201" s="8">
        <v>2017</v>
      </c>
      <c r="D201" s="11">
        <f t="shared" si="74"/>
        <v>0</v>
      </c>
      <c r="E201" s="11">
        <v>0</v>
      </c>
      <c r="F201" s="11">
        <v>0</v>
      </c>
      <c r="G201" s="11">
        <v>0</v>
      </c>
      <c r="H201" s="11">
        <v>0</v>
      </c>
      <c r="I201" s="11">
        <v>0</v>
      </c>
      <c r="J201" s="31" t="s">
        <v>86</v>
      </c>
      <c r="K201" s="31" t="s">
        <v>86</v>
      </c>
      <c r="L201" s="31" t="s">
        <v>86</v>
      </c>
      <c r="M201" s="31" t="s">
        <v>86</v>
      </c>
    </row>
    <row r="202" spans="1:13" ht="15.75">
      <c r="A202" s="121"/>
      <c r="B202" s="122"/>
      <c r="C202" s="8">
        <v>2018</v>
      </c>
      <c r="D202" s="11">
        <f t="shared" si="74"/>
        <v>0</v>
      </c>
      <c r="E202" s="11">
        <v>0</v>
      </c>
      <c r="F202" s="11">
        <v>0</v>
      </c>
      <c r="G202" s="11">
        <v>0</v>
      </c>
      <c r="H202" s="11">
        <v>0</v>
      </c>
      <c r="I202" s="11">
        <v>0</v>
      </c>
      <c r="J202" s="31" t="s">
        <v>86</v>
      </c>
      <c r="K202" s="31" t="s">
        <v>86</v>
      </c>
      <c r="L202" s="31" t="s">
        <v>86</v>
      </c>
      <c r="M202" s="31" t="s">
        <v>86</v>
      </c>
    </row>
    <row r="203" spans="1:13" ht="15.75">
      <c r="A203" s="121"/>
      <c r="B203" s="122"/>
      <c r="C203" s="8">
        <v>2019</v>
      </c>
      <c r="D203" s="11">
        <f t="shared" si="74"/>
        <v>0</v>
      </c>
      <c r="E203" s="11">
        <v>0</v>
      </c>
      <c r="F203" s="11">
        <v>0</v>
      </c>
      <c r="G203" s="11">
        <v>0</v>
      </c>
      <c r="H203" s="11">
        <v>0</v>
      </c>
      <c r="I203" s="11">
        <v>0</v>
      </c>
      <c r="J203" s="31" t="s">
        <v>86</v>
      </c>
      <c r="K203" s="31" t="s">
        <v>86</v>
      </c>
      <c r="L203" s="31" t="s">
        <v>86</v>
      </c>
      <c r="M203" s="31" t="s">
        <v>86</v>
      </c>
    </row>
    <row r="204" spans="1:13" ht="15.75">
      <c r="A204" s="121" t="s">
        <v>63</v>
      </c>
      <c r="B204" s="122" t="s">
        <v>68</v>
      </c>
      <c r="C204" s="8" t="s">
        <v>0</v>
      </c>
      <c r="D204" s="11">
        <f>SUM(D205:D210)</f>
        <v>51.9</v>
      </c>
      <c r="E204" s="11">
        <f t="shared" ref="E204:I204" si="75">SUM(E205:E210)</f>
        <v>0</v>
      </c>
      <c r="F204" s="11">
        <f t="shared" si="75"/>
        <v>0</v>
      </c>
      <c r="G204" s="11">
        <f t="shared" si="75"/>
        <v>0</v>
      </c>
      <c r="H204" s="11">
        <f t="shared" si="75"/>
        <v>51.9</v>
      </c>
      <c r="I204" s="11">
        <f t="shared" si="75"/>
        <v>0</v>
      </c>
      <c r="J204" s="31" t="s">
        <v>86</v>
      </c>
      <c r="K204" s="31" t="s">
        <v>86</v>
      </c>
      <c r="L204" s="31" t="s">
        <v>86</v>
      </c>
      <c r="M204" s="31" t="s">
        <v>86</v>
      </c>
    </row>
    <row r="205" spans="1:13" ht="15.75">
      <c r="A205" s="121"/>
      <c r="B205" s="122"/>
      <c r="C205" s="8">
        <v>2014</v>
      </c>
      <c r="D205" s="11">
        <f>SUM(E205:I205)</f>
        <v>0</v>
      </c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31" t="s">
        <v>86</v>
      </c>
      <c r="K205" s="31" t="s">
        <v>86</v>
      </c>
      <c r="L205" s="31" t="s">
        <v>86</v>
      </c>
      <c r="M205" s="31" t="s">
        <v>86</v>
      </c>
    </row>
    <row r="206" spans="1:13" ht="15.75">
      <c r="A206" s="121"/>
      <c r="B206" s="122"/>
      <c r="C206" s="8">
        <v>2015</v>
      </c>
      <c r="D206" s="11">
        <f t="shared" ref="D206:D210" si="76">SUM(E206:I206)</f>
        <v>51.9</v>
      </c>
      <c r="E206" s="11">
        <v>0</v>
      </c>
      <c r="F206" s="11">
        <v>0</v>
      </c>
      <c r="G206" s="11">
        <v>0</v>
      </c>
      <c r="H206" s="11">
        <v>51.9</v>
      </c>
      <c r="I206" s="11">
        <v>0</v>
      </c>
      <c r="J206" s="31" t="s">
        <v>86</v>
      </c>
      <c r="K206" s="31" t="s">
        <v>86</v>
      </c>
      <c r="L206" s="31" t="s">
        <v>86</v>
      </c>
      <c r="M206" s="31" t="s">
        <v>86</v>
      </c>
    </row>
    <row r="207" spans="1:13" ht="15.75">
      <c r="A207" s="121"/>
      <c r="B207" s="122"/>
      <c r="C207" s="8">
        <v>2016</v>
      </c>
      <c r="D207" s="11">
        <f t="shared" si="76"/>
        <v>0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31" t="s">
        <v>86</v>
      </c>
      <c r="K207" s="31" t="s">
        <v>86</v>
      </c>
      <c r="L207" s="31" t="s">
        <v>86</v>
      </c>
      <c r="M207" s="31" t="s">
        <v>86</v>
      </c>
    </row>
    <row r="208" spans="1:13" ht="15.75">
      <c r="A208" s="121"/>
      <c r="B208" s="122"/>
      <c r="C208" s="8">
        <v>2017</v>
      </c>
      <c r="D208" s="11">
        <f t="shared" si="76"/>
        <v>0</v>
      </c>
      <c r="E208" s="11">
        <v>0</v>
      </c>
      <c r="F208" s="11">
        <v>0</v>
      </c>
      <c r="G208" s="11">
        <v>0</v>
      </c>
      <c r="H208" s="11">
        <v>0</v>
      </c>
      <c r="I208" s="11">
        <v>0</v>
      </c>
      <c r="J208" s="31" t="s">
        <v>86</v>
      </c>
      <c r="K208" s="31" t="s">
        <v>86</v>
      </c>
      <c r="L208" s="31" t="s">
        <v>86</v>
      </c>
      <c r="M208" s="31" t="s">
        <v>86</v>
      </c>
    </row>
    <row r="209" spans="1:13" ht="15.75">
      <c r="A209" s="121"/>
      <c r="B209" s="122"/>
      <c r="C209" s="8">
        <v>2018</v>
      </c>
      <c r="D209" s="11">
        <f t="shared" si="76"/>
        <v>0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31" t="s">
        <v>86</v>
      </c>
      <c r="K209" s="31" t="s">
        <v>86</v>
      </c>
      <c r="L209" s="31" t="s">
        <v>86</v>
      </c>
      <c r="M209" s="31" t="s">
        <v>86</v>
      </c>
    </row>
    <row r="210" spans="1:13" ht="15.75">
      <c r="A210" s="121"/>
      <c r="B210" s="122"/>
      <c r="C210" s="8">
        <v>2019</v>
      </c>
      <c r="D210" s="11">
        <f t="shared" si="76"/>
        <v>0</v>
      </c>
      <c r="E210" s="11">
        <v>0</v>
      </c>
      <c r="F210" s="11">
        <v>0</v>
      </c>
      <c r="G210" s="11">
        <v>0</v>
      </c>
      <c r="H210" s="11">
        <v>0</v>
      </c>
      <c r="I210" s="11">
        <v>0</v>
      </c>
      <c r="J210" s="31" t="s">
        <v>86</v>
      </c>
      <c r="K210" s="31" t="s">
        <v>86</v>
      </c>
      <c r="L210" s="31" t="s">
        <v>86</v>
      </c>
      <c r="M210" s="31" t="s">
        <v>86</v>
      </c>
    </row>
    <row r="211" spans="1:13" ht="15.75">
      <c r="A211" s="121" t="s">
        <v>64</v>
      </c>
      <c r="B211" s="122" t="s">
        <v>69</v>
      </c>
      <c r="C211" s="8" t="s">
        <v>0</v>
      </c>
      <c r="D211" s="11">
        <f>SUM(D212:D217)</f>
        <v>119240.3</v>
      </c>
      <c r="E211" s="11">
        <f t="shared" ref="E211:I211" si="77">SUM(E212:E217)</f>
        <v>0</v>
      </c>
      <c r="F211" s="11">
        <f t="shared" si="77"/>
        <v>0</v>
      </c>
      <c r="G211" s="11">
        <f t="shared" si="77"/>
        <v>0</v>
      </c>
      <c r="H211" s="11">
        <f t="shared" si="77"/>
        <v>119240.3</v>
      </c>
      <c r="I211" s="11">
        <f t="shared" si="77"/>
        <v>0</v>
      </c>
      <c r="J211" s="31" t="s">
        <v>86</v>
      </c>
      <c r="K211" s="31" t="s">
        <v>86</v>
      </c>
      <c r="L211" s="31" t="s">
        <v>86</v>
      </c>
      <c r="M211" s="31" t="s">
        <v>86</v>
      </c>
    </row>
    <row r="212" spans="1:13" ht="15.75">
      <c r="A212" s="121"/>
      <c r="B212" s="122"/>
      <c r="C212" s="8">
        <v>2014</v>
      </c>
      <c r="D212" s="11">
        <f>SUM(E212:I212)</f>
        <v>0</v>
      </c>
      <c r="E212" s="11">
        <v>0</v>
      </c>
      <c r="F212" s="11">
        <v>0</v>
      </c>
      <c r="G212" s="11">
        <v>0</v>
      </c>
      <c r="H212" s="11">
        <v>0</v>
      </c>
      <c r="I212" s="11">
        <v>0</v>
      </c>
      <c r="J212" s="31" t="s">
        <v>86</v>
      </c>
      <c r="K212" s="31" t="s">
        <v>86</v>
      </c>
      <c r="L212" s="31" t="s">
        <v>86</v>
      </c>
      <c r="M212" s="31" t="s">
        <v>86</v>
      </c>
    </row>
    <row r="213" spans="1:13" ht="15.75">
      <c r="A213" s="121"/>
      <c r="B213" s="122"/>
      <c r="C213" s="8">
        <v>2015</v>
      </c>
      <c r="D213" s="11">
        <f t="shared" ref="D213:D217" si="78">SUM(E213:I213)</f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31" t="s">
        <v>86</v>
      </c>
      <c r="K213" s="31" t="s">
        <v>86</v>
      </c>
      <c r="L213" s="31" t="s">
        <v>86</v>
      </c>
      <c r="M213" s="31" t="s">
        <v>86</v>
      </c>
    </row>
    <row r="214" spans="1:13" ht="15.75">
      <c r="A214" s="121"/>
      <c r="B214" s="122"/>
      <c r="C214" s="8">
        <v>2016</v>
      </c>
      <c r="D214" s="11">
        <f t="shared" si="78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31" t="s">
        <v>86</v>
      </c>
      <c r="K214" s="31" t="s">
        <v>86</v>
      </c>
      <c r="L214" s="31" t="s">
        <v>86</v>
      </c>
      <c r="M214" s="31" t="s">
        <v>86</v>
      </c>
    </row>
    <row r="215" spans="1:13" ht="15.75">
      <c r="A215" s="121"/>
      <c r="B215" s="122"/>
      <c r="C215" s="8">
        <v>2017</v>
      </c>
      <c r="D215" s="11">
        <f t="shared" si="78"/>
        <v>0</v>
      </c>
      <c r="E215" s="11">
        <v>0</v>
      </c>
      <c r="F215" s="11">
        <v>0</v>
      </c>
      <c r="G215" s="11">
        <v>0</v>
      </c>
      <c r="H215" s="11">
        <v>0</v>
      </c>
      <c r="I215" s="11">
        <v>0</v>
      </c>
      <c r="J215" s="31" t="s">
        <v>86</v>
      </c>
      <c r="K215" s="31" t="s">
        <v>86</v>
      </c>
      <c r="L215" s="31" t="s">
        <v>86</v>
      </c>
      <c r="M215" s="31" t="s">
        <v>86</v>
      </c>
    </row>
    <row r="216" spans="1:13" ht="15.75">
      <c r="A216" s="121"/>
      <c r="B216" s="122"/>
      <c r="C216" s="8">
        <v>2018</v>
      </c>
      <c r="D216" s="11">
        <f t="shared" si="78"/>
        <v>420.2</v>
      </c>
      <c r="E216" s="11">
        <v>0</v>
      </c>
      <c r="F216" s="11">
        <v>0</v>
      </c>
      <c r="G216" s="11">
        <v>0</v>
      </c>
      <c r="H216" s="11">
        <v>420.2</v>
      </c>
      <c r="I216" s="11">
        <v>0</v>
      </c>
      <c r="J216" s="31" t="s">
        <v>86</v>
      </c>
      <c r="K216" s="31" t="s">
        <v>86</v>
      </c>
      <c r="L216" s="31" t="s">
        <v>86</v>
      </c>
      <c r="M216" s="31" t="s">
        <v>86</v>
      </c>
    </row>
    <row r="217" spans="1:13" ht="15.75">
      <c r="A217" s="121"/>
      <c r="B217" s="122"/>
      <c r="C217" s="8">
        <v>2019</v>
      </c>
      <c r="D217" s="11">
        <f t="shared" si="78"/>
        <v>118820.1</v>
      </c>
      <c r="E217" s="11">
        <v>0</v>
      </c>
      <c r="F217" s="11">
        <v>0</v>
      </c>
      <c r="G217" s="11">
        <v>0</v>
      </c>
      <c r="H217" s="11">
        <v>118820.1</v>
      </c>
      <c r="I217" s="11">
        <v>0</v>
      </c>
      <c r="J217" s="31" t="s">
        <v>86</v>
      </c>
      <c r="K217" s="31" t="s">
        <v>86</v>
      </c>
      <c r="L217" s="31" t="s">
        <v>86</v>
      </c>
      <c r="M217" s="31" t="s">
        <v>86</v>
      </c>
    </row>
    <row r="218" spans="1:13" ht="15.75">
      <c r="A218" s="118" t="s">
        <v>70</v>
      </c>
      <c r="B218" s="120" t="s">
        <v>73</v>
      </c>
      <c r="C218" s="7" t="s">
        <v>0</v>
      </c>
      <c r="D218" s="10">
        <f>SUM(D219:D224)</f>
        <v>5168.1000000000004</v>
      </c>
      <c r="E218" s="10">
        <f t="shared" ref="E218:G218" si="79">SUM(E219:E224)</f>
        <v>0</v>
      </c>
      <c r="F218" s="10">
        <f t="shared" si="79"/>
        <v>0</v>
      </c>
      <c r="G218" s="10">
        <f t="shared" si="79"/>
        <v>0</v>
      </c>
      <c r="H218" s="10">
        <f>SUM(H219:H224)</f>
        <v>5168.1000000000004</v>
      </c>
      <c r="I218" s="10">
        <f>SUM(I219:I224)</f>
        <v>0</v>
      </c>
      <c r="J218" s="124" t="s">
        <v>111</v>
      </c>
      <c r="K218" s="28" t="s">
        <v>86</v>
      </c>
      <c r="L218" s="28" t="s">
        <v>86</v>
      </c>
      <c r="M218" s="29" t="s">
        <v>86</v>
      </c>
    </row>
    <row r="219" spans="1:13" ht="15.75">
      <c r="A219" s="119"/>
      <c r="B219" s="120"/>
      <c r="C219" s="7">
        <v>2014</v>
      </c>
      <c r="D219" s="10">
        <f>SUM(E219:H219)</f>
        <v>3016</v>
      </c>
      <c r="E219" s="10">
        <f t="shared" ref="E219:G224" si="80">E226+E233</f>
        <v>0</v>
      </c>
      <c r="F219" s="10">
        <f t="shared" si="80"/>
        <v>0</v>
      </c>
      <c r="G219" s="10">
        <f t="shared" si="80"/>
        <v>0</v>
      </c>
      <c r="H219" s="10">
        <f>H226+H233</f>
        <v>3016</v>
      </c>
      <c r="I219" s="10">
        <f>I226+I233</f>
        <v>0</v>
      </c>
      <c r="J219" s="124"/>
      <c r="K219" s="30">
        <v>100</v>
      </c>
      <c r="L219" s="30">
        <v>100</v>
      </c>
      <c r="M219" s="32">
        <f>L219/K219*100</f>
        <v>100</v>
      </c>
    </row>
    <row r="220" spans="1:13" ht="15.75">
      <c r="A220" s="119"/>
      <c r="B220" s="120"/>
      <c r="C220" s="7">
        <v>2015</v>
      </c>
      <c r="D220" s="10">
        <f t="shared" ref="D220:D224" si="81">SUM(E220:H220)</f>
        <v>259</v>
      </c>
      <c r="E220" s="10">
        <f t="shared" si="80"/>
        <v>0</v>
      </c>
      <c r="F220" s="10">
        <f t="shared" si="80"/>
        <v>0</v>
      </c>
      <c r="G220" s="10">
        <f t="shared" si="80"/>
        <v>0</v>
      </c>
      <c r="H220" s="10">
        <f t="shared" ref="H220:I224" si="82">H227+H234</f>
        <v>259</v>
      </c>
      <c r="I220" s="10">
        <f t="shared" si="82"/>
        <v>0</v>
      </c>
      <c r="J220" s="124"/>
      <c r="K220" s="30">
        <v>100</v>
      </c>
      <c r="L220" s="30">
        <v>100</v>
      </c>
      <c r="M220" s="32">
        <f t="shared" ref="M220:M224" si="83">L220/K220*100</f>
        <v>100</v>
      </c>
    </row>
    <row r="221" spans="1:13" ht="15.75">
      <c r="A221" s="119"/>
      <c r="B221" s="120"/>
      <c r="C221" s="7">
        <v>2016</v>
      </c>
      <c r="D221" s="10">
        <f t="shared" si="81"/>
        <v>200</v>
      </c>
      <c r="E221" s="10">
        <f t="shared" si="80"/>
        <v>0</v>
      </c>
      <c r="F221" s="10">
        <f t="shared" si="80"/>
        <v>0</v>
      </c>
      <c r="G221" s="10">
        <f t="shared" si="80"/>
        <v>0</v>
      </c>
      <c r="H221" s="10">
        <f t="shared" si="82"/>
        <v>200</v>
      </c>
      <c r="I221" s="10">
        <f t="shared" si="82"/>
        <v>0</v>
      </c>
      <c r="J221" s="124"/>
      <c r="K221" s="30">
        <v>100</v>
      </c>
      <c r="L221" s="30">
        <v>100</v>
      </c>
      <c r="M221" s="32">
        <f t="shared" si="83"/>
        <v>100</v>
      </c>
    </row>
    <row r="222" spans="1:13" ht="15.75">
      <c r="A222" s="119"/>
      <c r="B222" s="120"/>
      <c r="C222" s="7">
        <v>2017</v>
      </c>
      <c r="D222" s="10">
        <f t="shared" si="81"/>
        <v>593.1</v>
      </c>
      <c r="E222" s="10">
        <f t="shared" si="80"/>
        <v>0</v>
      </c>
      <c r="F222" s="10">
        <f t="shared" si="80"/>
        <v>0</v>
      </c>
      <c r="G222" s="10">
        <f t="shared" si="80"/>
        <v>0</v>
      </c>
      <c r="H222" s="10">
        <f t="shared" si="82"/>
        <v>593.1</v>
      </c>
      <c r="I222" s="10">
        <f t="shared" si="82"/>
        <v>0</v>
      </c>
      <c r="J222" s="124"/>
      <c r="K222" s="30">
        <v>100</v>
      </c>
      <c r="L222" s="30">
        <v>100</v>
      </c>
      <c r="M222" s="32">
        <f t="shared" si="83"/>
        <v>100</v>
      </c>
    </row>
    <row r="223" spans="1:13" ht="15.75">
      <c r="A223" s="119"/>
      <c r="B223" s="120"/>
      <c r="C223" s="7">
        <v>2018</v>
      </c>
      <c r="D223" s="10">
        <f t="shared" si="81"/>
        <v>200</v>
      </c>
      <c r="E223" s="10">
        <f t="shared" si="80"/>
        <v>0</v>
      </c>
      <c r="F223" s="10">
        <f t="shared" si="80"/>
        <v>0</v>
      </c>
      <c r="G223" s="10">
        <f t="shared" si="80"/>
        <v>0</v>
      </c>
      <c r="H223" s="10">
        <f t="shared" si="82"/>
        <v>200</v>
      </c>
      <c r="I223" s="10">
        <f t="shared" si="82"/>
        <v>0</v>
      </c>
      <c r="J223" s="124"/>
      <c r="K223" s="30">
        <v>100</v>
      </c>
      <c r="L223" s="30">
        <v>100</v>
      </c>
      <c r="M223" s="32">
        <f t="shared" si="83"/>
        <v>100</v>
      </c>
    </row>
    <row r="224" spans="1:13" ht="15.75">
      <c r="A224" s="119"/>
      <c r="B224" s="120"/>
      <c r="C224" s="7">
        <v>2019</v>
      </c>
      <c r="D224" s="10">
        <f t="shared" si="81"/>
        <v>900</v>
      </c>
      <c r="E224" s="10">
        <f t="shared" si="80"/>
        <v>0</v>
      </c>
      <c r="F224" s="10">
        <f t="shared" si="80"/>
        <v>0</v>
      </c>
      <c r="G224" s="10">
        <f t="shared" si="80"/>
        <v>0</v>
      </c>
      <c r="H224" s="10">
        <f t="shared" si="82"/>
        <v>900</v>
      </c>
      <c r="I224" s="10">
        <f t="shared" si="82"/>
        <v>0</v>
      </c>
      <c r="J224" s="124"/>
      <c r="K224" s="30">
        <v>100</v>
      </c>
      <c r="L224" s="30">
        <v>100</v>
      </c>
      <c r="M224" s="32">
        <f t="shared" si="83"/>
        <v>100</v>
      </c>
    </row>
    <row r="225" spans="1:13" ht="15.75">
      <c r="A225" s="121" t="s">
        <v>71</v>
      </c>
      <c r="B225" s="122" t="s">
        <v>74</v>
      </c>
      <c r="C225" s="8" t="s">
        <v>0</v>
      </c>
      <c r="D225" s="11">
        <f>SUM(D226:D231)</f>
        <v>200</v>
      </c>
      <c r="E225" s="11">
        <f t="shared" ref="E225:I225" si="84">SUM(E226:E231)</f>
        <v>0</v>
      </c>
      <c r="F225" s="11">
        <f t="shared" si="84"/>
        <v>0</v>
      </c>
      <c r="G225" s="11">
        <f t="shared" si="84"/>
        <v>0</v>
      </c>
      <c r="H225" s="11">
        <f t="shared" si="84"/>
        <v>200</v>
      </c>
      <c r="I225" s="11">
        <f t="shared" si="84"/>
        <v>0</v>
      </c>
      <c r="J225" s="31" t="s">
        <v>86</v>
      </c>
      <c r="K225" s="31" t="s">
        <v>86</v>
      </c>
      <c r="L225" s="31" t="s">
        <v>86</v>
      </c>
      <c r="M225" s="31" t="s">
        <v>86</v>
      </c>
    </row>
    <row r="226" spans="1:13" ht="15.75">
      <c r="A226" s="121"/>
      <c r="B226" s="122"/>
      <c r="C226" s="8">
        <v>2014</v>
      </c>
      <c r="D226" s="11">
        <f>SUM(E226:I226)</f>
        <v>200</v>
      </c>
      <c r="E226" s="11">
        <v>0</v>
      </c>
      <c r="F226" s="11">
        <v>0</v>
      </c>
      <c r="G226" s="11">
        <v>0</v>
      </c>
      <c r="H226" s="11">
        <v>200</v>
      </c>
      <c r="I226" s="11">
        <v>0</v>
      </c>
      <c r="J226" s="31" t="s">
        <v>86</v>
      </c>
      <c r="K226" s="31" t="s">
        <v>86</v>
      </c>
      <c r="L226" s="31" t="s">
        <v>86</v>
      </c>
      <c r="M226" s="31" t="s">
        <v>86</v>
      </c>
    </row>
    <row r="227" spans="1:13" ht="15.75">
      <c r="A227" s="121"/>
      <c r="B227" s="122"/>
      <c r="C227" s="8">
        <v>2015</v>
      </c>
      <c r="D227" s="11">
        <f t="shared" ref="D227:D231" si="85">SUM(E227:I227)</f>
        <v>0</v>
      </c>
      <c r="E227" s="11">
        <v>0</v>
      </c>
      <c r="F227" s="11">
        <v>0</v>
      </c>
      <c r="G227" s="11">
        <v>0</v>
      </c>
      <c r="H227" s="11">
        <v>0</v>
      </c>
      <c r="I227" s="11">
        <v>0</v>
      </c>
      <c r="J227" s="31" t="s">
        <v>86</v>
      </c>
      <c r="K227" s="31" t="s">
        <v>86</v>
      </c>
      <c r="L227" s="31" t="s">
        <v>86</v>
      </c>
      <c r="M227" s="31" t="s">
        <v>86</v>
      </c>
    </row>
    <row r="228" spans="1:13" ht="15.75">
      <c r="A228" s="121"/>
      <c r="B228" s="122"/>
      <c r="C228" s="8">
        <v>2016</v>
      </c>
      <c r="D228" s="11">
        <f t="shared" si="85"/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31" t="s">
        <v>86</v>
      </c>
      <c r="K228" s="31" t="s">
        <v>86</v>
      </c>
      <c r="L228" s="31" t="s">
        <v>86</v>
      </c>
      <c r="M228" s="31" t="s">
        <v>86</v>
      </c>
    </row>
    <row r="229" spans="1:13" ht="15.75">
      <c r="A229" s="121"/>
      <c r="B229" s="122"/>
      <c r="C229" s="8">
        <v>2017</v>
      </c>
      <c r="D229" s="11">
        <f t="shared" si="85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31" t="s">
        <v>86</v>
      </c>
      <c r="K229" s="31" t="s">
        <v>86</v>
      </c>
      <c r="L229" s="31" t="s">
        <v>86</v>
      </c>
      <c r="M229" s="31" t="s">
        <v>86</v>
      </c>
    </row>
    <row r="230" spans="1:13" ht="15.75">
      <c r="A230" s="121"/>
      <c r="B230" s="122"/>
      <c r="C230" s="8">
        <v>2018</v>
      </c>
      <c r="D230" s="11">
        <f t="shared" si="85"/>
        <v>0</v>
      </c>
      <c r="E230" s="11">
        <v>0</v>
      </c>
      <c r="F230" s="11">
        <v>0</v>
      </c>
      <c r="G230" s="11">
        <v>0</v>
      </c>
      <c r="H230" s="11">
        <v>0</v>
      </c>
      <c r="I230" s="11">
        <v>0</v>
      </c>
      <c r="J230" s="31" t="s">
        <v>86</v>
      </c>
      <c r="K230" s="31" t="s">
        <v>86</v>
      </c>
      <c r="L230" s="31" t="s">
        <v>86</v>
      </c>
      <c r="M230" s="31" t="s">
        <v>86</v>
      </c>
    </row>
    <row r="231" spans="1:13" ht="15.75">
      <c r="A231" s="121"/>
      <c r="B231" s="122"/>
      <c r="C231" s="8">
        <v>2019</v>
      </c>
      <c r="D231" s="11">
        <f t="shared" si="85"/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31" t="s">
        <v>86</v>
      </c>
      <c r="K231" s="31" t="s">
        <v>86</v>
      </c>
      <c r="L231" s="31" t="s">
        <v>86</v>
      </c>
      <c r="M231" s="31" t="s">
        <v>86</v>
      </c>
    </row>
    <row r="232" spans="1:13" ht="15.75">
      <c r="A232" s="121" t="s">
        <v>72</v>
      </c>
      <c r="B232" s="122" t="s">
        <v>75</v>
      </c>
      <c r="C232" s="8" t="s">
        <v>0</v>
      </c>
      <c r="D232" s="11">
        <f>SUM(D233:D238)</f>
        <v>4968.1000000000004</v>
      </c>
      <c r="E232" s="11">
        <f t="shared" ref="E232:I232" si="86">SUM(E233:E238)</f>
        <v>0</v>
      </c>
      <c r="F232" s="11">
        <f t="shared" si="86"/>
        <v>0</v>
      </c>
      <c r="G232" s="11">
        <f t="shared" si="86"/>
        <v>0</v>
      </c>
      <c r="H232" s="11">
        <f t="shared" si="86"/>
        <v>4968.1000000000004</v>
      </c>
      <c r="I232" s="11">
        <f t="shared" si="86"/>
        <v>0</v>
      </c>
      <c r="J232" s="31" t="s">
        <v>86</v>
      </c>
      <c r="K232" s="31" t="s">
        <v>86</v>
      </c>
      <c r="L232" s="31" t="s">
        <v>86</v>
      </c>
      <c r="M232" s="31" t="s">
        <v>86</v>
      </c>
    </row>
    <row r="233" spans="1:13" ht="15.75">
      <c r="A233" s="121"/>
      <c r="B233" s="122"/>
      <c r="C233" s="8">
        <v>2014</v>
      </c>
      <c r="D233" s="11">
        <f>SUM(E233:I233)</f>
        <v>2816</v>
      </c>
      <c r="E233" s="11">
        <v>0</v>
      </c>
      <c r="F233" s="11">
        <v>0</v>
      </c>
      <c r="G233" s="11">
        <v>0</v>
      </c>
      <c r="H233" s="11">
        <v>2816</v>
      </c>
      <c r="I233" s="11">
        <v>0</v>
      </c>
      <c r="J233" s="31" t="s">
        <v>86</v>
      </c>
      <c r="K233" s="31" t="s">
        <v>86</v>
      </c>
      <c r="L233" s="31" t="s">
        <v>86</v>
      </c>
      <c r="M233" s="31" t="s">
        <v>86</v>
      </c>
    </row>
    <row r="234" spans="1:13" ht="15.75">
      <c r="A234" s="121"/>
      <c r="B234" s="122"/>
      <c r="C234" s="8">
        <v>2015</v>
      </c>
      <c r="D234" s="11">
        <f t="shared" ref="D234:D238" si="87">SUM(E234:I234)</f>
        <v>259</v>
      </c>
      <c r="E234" s="11">
        <v>0</v>
      </c>
      <c r="F234" s="11">
        <v>0</v>
      </c>
      <c r="G234" s="11">
        <v>0</v>
      </c>
      <c r="H234" s="11">
        <v>259</v>
      </c>
      <c r="I234" s="11">
        <v>0</v>
      </c>
      <c r="J234" s="31" t="s">
        <v>86</v>
      </c>
      <c r="K234" s="31" t="s">
        <v>86</v>
      </c>
      <c r="L234" s="31" t="s">
        <v>86</v>
      </c>
      <c r="M234" s="31" t="s">
        <v>86</v>
      </c>
    </row>
    <row r="235" spans="1:13" ht="15.75">
      <c r="A235" s="121"/>
      <c r="B235" s="122"/>
      <c r="C235" s="8">
        <v>2016</v>
      </c>
      <c r="D235" s="11">
        <f t="shared" si="87"/>
        <v>200</v>
      </c>
      <c r="E235" s="11">
        <v>0</v>
      </c>
      <c r="F235" s="11">
        <v>0</v>
      </c>
      <c r="G235" s="11">
        <v>0</v>
      </c>
      <c r="H235" s="11">
        <v>200</v>
      </c>
      <c r="I235" s="11">
        <v>0</v>
      </c>
      <c r="J235" s="31" t="s">
        <v>86</v>
      </c>
      <c r="K235" s="31" t="s">
        <v>86</v>
      </c>
      <c r="L235" s="31" t="s">
        <v>86</v>
      </c>
      <c r="M235" s="31" t="s">
        <v>86</v>
      </c>
    </row>
    <row r="236" spans="1:13" ht="15.75">
      <c r="A236" s="121"/>
      <c r="B236" s="122"/>
      <c r="C236" s="8">
        <v>2017</v>
      </c>
      <c r="D236" s="11">
        <f t="shared" si="87"/>
        <v>593.1</v>
      </c>
      <c r="E236" s="11">
        <v>0</v>
      </c>
      <c r="F236" s="11">
        <v>0</v>
      </c>
      <c r="G236" s="11">
        <v>0</v>
      </c>
      <c r="H236" s="11">
        <v>593.1</v>
      </c>
      <c r="I236" s="11">
        <v>0</v>
      </c>
      <c r="J236" s="31" t="s">
        <v>86</v>
      </c>
      <c r="K236" s="31" t="s">
        <v>86</v>
      </c>
      <c r="L236" s="31" t="s">
        <v>86</v>
      </c>
      <c r="M236" s="31" t="s">
        <v>86</v>
      </c>
    </row>
    <row r="237" spans="1:13" ht="15.75">
      <c r="A237" s="121"/>
      <c r="B237" s="122"/>
      <c r="C237" s="8">
        <v>2018</v>
      </c>
      <c r="D237" s="11">
        <f t="shared" si="87"/>
        <v>200</v>
      </c>
      <c r="E237" s="11">
        <v>0</v>
      </c>
      <c r="F237" s="11">
        <v>0</v>
      </c>
      <c r="G237" s="11">
        <v>0</v>
      </c>
      <c r="H237" s="11">
        <v>200</v>
      </c>
      <c r="I237" s="11">
        <v>0</v>
      </c>
      <c r="J237" s="31" t="s">
        <v>86</v>
      </c>
      <c r="K237" s="31" t="s">
        <v>86</v>
      </c>
      <c r="L237" s="31" t="s">
        <v>86</v>
      </c>
      <c r="M237" s="31" t="s">
        <v>86</v>
      </c>
    </row>
    <row r="238" spans="1:13" ht="15.75">
      <c r="A238" s="121"/>
      <c r="B238" s="122"/>
      <c r="C238" s="8">
        <v>2019</v>
      </c>
      <c r="D238" s="11">
        <f t="shared" si="87"/>
        <v>900</v>
      </c>
      <c r="E238" s="11">
        <v>0</v>
      </c>
      <c r="F238" s="11">
        <v>0</v>
      </c>
      <c r="G238" s="11">
        <v>0</v>
      </c>
      <c r="H238" s="11">
        <v>900</v>
      </c>
      <c r="I238" s="11">
        <v>0</v>
      </c>
      <c r="J238" s="31" t="s">
        <v>86</v>
      </c>
      <c r="K238" s="31" t="s">
        <v>86</v>
      </c>
      <c r="L238" s="31" t="s">
        <v>86</v>
      </c>
      <c r="M238" s="31" t="s">
        <v>86</v>
      </c>
    </row>
    <row r="239" spans="1:13" ht="15.75">
      <c r="A239" s="118" t="s">
        <v>76</v>
      </c>
      <c r="B239" s="120" t="s">
        <v>85</v>
      </c>
      <c r="C239" s="7" t="s">
        <v>0</v>
      </c>
      <c r="D239" s="10">
        <f>SUM(D240:D245)</f>
        <v>41838.1</v>
      </c>
      <c r="E239" s="10">
        <f t="shared" ref="E239:G239" si="88">SUM(E240:E245)</f>
        <v>4157.2</v>
      </c>
      <c r="F239" s="10">
        <f t="shared" si="88"/>
        <v>8212.9</v>
      </c>
      <c r="G239" s="10">
        <f t="shared" si="88"/>
        <v>0</v>
      </c>
      <c r="H239" s="10">
        <f>SUM(H240:H245)</f>
        <v>29468</v>
      </c>
      <c r="I239" s="10">
        <f>SUM(I240:I245)</f>
        <v>0</v>
      </c>
      <c r="J239" s="124" t="s">
        <v>112</v>
      </c>
      <c r="K239" s="28" t="s">
        <v>86</v>
      </c>
      <c r="L239" s="28" t="s">
        <v>86</v>
      </c>
      <c r="M239" s="29" t="s">
        <v>86</v>
      </c>
    </row>
    <row r="240" spans="1:13" ht="15.75">
      <c r="A240" s="119"/>
      <c r="B240" s="120"/>
      <c r="C240" s="7">
        <v>2014</v>
      </c>
      <c r="D240" s="10">
        <f>SUM(E240:H240)</f>
        <v>12408</v>
      </c>
      <c r="E240" s="10">
        <f t="shared" ref="E240:G245" si="89">E247+E254+E261+E268</f>
        <v>3537</v>
      </c>
      <c r="F240" s="10">
        <f t="shared" si="89"/>
        <v>2981</v>
      </c>
      <c r="G240" s="10">
        <f t="shared" si="89"/>
        <v>0</v>
      </c>
      <c r="H240" s="10">
        <f>H247+H254+H261+H268</f>
        <v>5890</v>
      </c>
      <c r="I240" s="10">
        <f>I247+I254+I261+I268</f>
        <v>0</v>
      </c>
      <c r="J240" s="124"/>
      <c r="K240" s="30">
        <v>20</v>
      </c>
      <c r="L240" s="30">
        <v>20</v>
      </c>
      <c r="M240" s="32">
        <f>L240/K240*100</f>
        <v>100</v>
      </c>
    </row>
    <row r="241" spans="1:13" ht="15.75">
      <c r="A241" s="119"/>
      <c r="B241" s="120"/>
      <c r="C241" s="7">
        <v>2015</v>
      </c>
      <c r="D241" s="10">
        <f t="shared" ref="D241:D245" si="90">SUM(E241:H241)</f>
        <v>21459.599999999999</v>
      </c>
      <c r="E241" s="10">
        <f t="shared" si="89"/>
        <v>620.20000000000005</v>
      </c>
      <c r="F241" s="10">
        <f t="shared" si="89"/>
        <v>521.9</v>
      </c>
      <c r="G241" s="10">
        <f t="shared" si="89"/>
        <v>0</v>
      </c>
      <c r="H241" s="10">
        <f t="shared" ref="H241:I245" si="91">H248+H255+H262+H269</f>
        <v>20317.5</v>
      </c>
      <c r="I241" s="10">
        <f t="shared" si="91"/>
        <v>0</v>
      </c>
      <c r="J241" s="124"/>
      <c r="K241" s="30">
        <v>20</v>
      </c>
      <c r="L241" s="30">
        <v>20</v>
      </c>
      <c r="M241" s="32">
        <f t="shared" ref="M241:M245" si="92">L241/K241*100</f>
        <v>100</v>
      </c>
    </row>
    <row r="242" spans="1:13" ht="15.75">
      <c r="A242" s="119"/>
      <c r="B242" s="120"/>
      <c r="C242" s="7">
        <v>2016</v>
      </c>
      <c r="D242" s="10">
        <f t="shared" si="90"/>
        <v>582.1</v>
      </c>
      <c r="E242" s="10">
        <f t="shared" si="89"/>
        <v>0</v>
      </c>
      <c r="F242" s="10">
        <f t="shared" si="89"/>
        <v>0</v>
      </c>
      <c r="G242" s="10">
        <f t="shared" si="89"/>
        <v>0</v>
      </c>
      <c r="H242" s="10">
        <f t="shared" si="91"/>
        <v>582.1</v>
      </c>
      <c r="I242" s="10">
        <f t="shared" si="91"/>
        <v>0</v>
      </c>
      <c r="J242" s="124"/>
      <c r="K242" s="30">
        <v>20</v>
      </c>
      <c r="L242" s="30">
        <v>20</v>
      </c>
      <c r="M242" s="32">
        <f t="shared" si="92"/>
        <v>100</v>
      </c>
    </row>
    <row r="243" spans="1:13" ht="15.75">
      <c r="A243" s="119"/>
      <c r="B243" s="120"/>
      <c r="C243" s="7">
        <v>2017</v>
      </c>
      <c r="D243" s="10">
        <f t="shared" si="90"/>
        <v>314.2</v>
      </c>
      <c r="E243" s="10">
        <f t="shared" si="89"/>
        <v>0</v>
      </c>
      <c r="F243" s="10">
        <f t="shared" si="89"/>
        <v>0</v>
      </c>
      <c r="G243" s="10">
        <f t="shared" si="89"/>
        <v>0</v>
      </c>
      <c r="H243" s="10">
        <f t="shared" si="91"/>
        <v>314.2</v>
      </c>
      <c r="I243" s="10">
        <f t="shared" si="91"/>
        <v>0</v>
      </c>
      <c r="J243" s="124"/>
      <c r="K243" s="30">
        <v>20</v>
      </c>
      <c r="L243" s="30">
        <v>20</v>
      </c>
      <c r="M243" s="32">
        <f t="shared" si="92"/>
        <v>100</v>
      </c>
    </row>
    <row r="244" spans="1:13" ht="15.75">
      <c r="A244" s="119"/>
      <c r="B244" s="120"/>
      <c r="C244" s="7">
        <v>2018</v>
      </c>
      <c r="D244" s="10">
        <f t="shared" si="90"/>
        <v>2370.8999999999996</v>
      </c>
      <c r="E244" s="10">
        <f t="shared" si="89"/>
        <v>0</v>
      </c>
      <c r="F244" s="10">
        <f t="shared" si="89"/>
        <v>1279.5999999999999</v>
      </c>
      <c r="G244" s="10">
        <f t="shared" si="89"/>
        <v>0</v>
      </c>
      <c r="H244" s="10">
        <f t="shared" si="91"/>
        <v>1091.3</v>
      </c>
      <c r="I244" s="10">
        <f t="shared" si="91"/>
        <v>0</v>
      </c>
      <c r="J244" s="124"/>
      <c r="K244" s="30">
        <v>20</v>
      </c>
      <c r="L244" s="30">
        <v>20</v>
      </c>
      <c r="M244" s="32">
        <f t="shared" si="92"/>
        <v>100</v>
      </c>
    </row>
    <row r="245" spans="1:13" ht="15.75">
      <c r="A245" s="119"/>
      <c r="B245" s="120"/>
      <c r="C245" s="7">
        <v>2019</v>
      </c>
      <c r="D245" s="10">
        <f t="shared" si="90"/>
        <v>4703.3</v>
      </c>
      <c r="E245" s="10">
        <f t="shared" si="89"/>
        <v>0</v>
      </c>
      <c r="F245" s="10">
        <f t="shared" si="89"/>
        <v>3430.4</v>
      </c>
      <c r="G245" s="10">
        <f t="shared" si="89"/>
        <v>0</v>
      </c>
      <c r="H245" s="10">
        <f t="shared" si="91"/>
        <v>1272.9000000000001</v>
      </c>
      <c r="I245" s="10">
        <f t="shared" si="91"/>
        <v>0</v>
      </c>
      <c r="J245" s="124"/>
      <c r="K245" s="32">
        <v>20</v>
      </c>
      <c r="L245" s="32">
        <v>20</v>
      </c>
      <c r="M245" s="32">
        <f t="shared" si="92"/>
        <v>100</v>
      </c>
    </row>
    <row r="246" spans="1:13" ht="15.75">
      <c r="A246" s="121" t="s">
        <v>77</v>
      </c>
      <c r="B246" s="122" t="s">
        <v>84</v>
      </c>
      <c r="C246" s="8" t="s">
        <v>0</v>
      </c>
      <c r="D246" s="11">
        <f>SUM(D247:D252)</f>
        <v>14515.7</v>
      </c>
      <c r="E246" s="11">
        <f t="shared" ref="E246:I246" si="93">SUM(E247:E252)</f>
        <v>4157.2</v>
      </c>
      <c r="F246" s="11">
        <f t="shared" si="93"/>
        <v>3502.9</v>
      </c>
      <c r="G246" s="11">
        <f t="shared" si="93"/>
        <v>0</v>
      </c>
      <c r="H246" s="11">
        <f t="shared" si="93"/>
        <v>6855.6</v>
      </c>
      <c r="I246" s="11">
        <f t="shared" si="93"/>
        <v>0</v>
      </c>
      <c r="J246" s="31" t="s">
        <v>86</v>
      </c>
      <c r="K246" s="31" t="s">
        <v>86</v>
      </c>
      <c r="L246" s="31" t="s">
        <v>86</v>
      </c>
      <c r="M246" s="31" t="s">
        <v>86</v>
      </c>
    </row>
    <row r="247" spans="1:13" ht="15.75">
      <c r="A247" s="121"/>
      <c r="B247" s="122"/>
      <c r="C247" s="8">
        <v>2014</v>
      </c>
      <c r="D247" s="11">
        <f>SUM(E247:I247)</f>
        <v>12408</v>
      </c>
      <c r="E247" s="11">
        <v>3537</v>
      </c>
      <c r="F247" s="11">
        <v>2981</v>
      </c>
      <c r="G247" s="11">
        <v>0</v>
      </c>
      <c r="H247" s="11">
        <v>5890</v>
      </c>
      <c r="I247" s="11">
        <v>0</v>
      </c>
      <c r="J247" s="31" t="s">
        <v>86</v>
      </c>
      <c r="K247" s="31" t="s">
        <v>86</v>
      </c>
      <c r="L247" s="31" t="s">
        <v>86</v>
      </c>
      <c r="M247" s="31" t="s">
        <v>86</v>
      </c>
    </row>
    <row r="248" spans="1:13" ht="15.75">
      <c r="A248" s="121"/>
      <c r="B248" s="122"/>
      <c r="C248" s="8">
        <v>2015</v>
      </c>
      <c r="D248" s="11">
        <f t="shared" ref="D248:D252" si="94">SUM(E248:I248)</f>
        <v>1200</v>
      </c>
      <c r="E248" s="11">
        <v>620.20000000000005</v>
      </c>
      <c r="F248" s="11">
        <v>521.9</v>
      </c>
      <c r="G248" s="11">
        <v>0</v>
      </c>
      <c r="H248" s="11">
        <v>57.9</v>
      </c>
      <c r="I248" s="11">
        <v>0</v>
      </c>
      <c r="J248" s="31" t="s">
        <v>86</v>
      </c>
      <c r="K248" s="31" t="s">
        <v>86</v>
      </c>
      <c r="L248" s="31" t="s">
        <v>86</v>
      </c>
      <c r="M248" s="31" t="s">
        <v>86</v>
      </c>
    </row>
    <row r="249" spans="1:13" ht="15.75">
      <c r="A249" s="121"/>
      <c r="B249" s="122"/>
      <c r="C249" s="8">
        <v>2016</v>
      </c>
      <c r="D249" s="11">
        <f t="shared" si="94"/>
        <v>0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31" t="s">
        <v>86</v>
      </c>
      <c r="K249" s="31" t="s">
        <v>86</v>
      </c>
      <c r="L249" s="31" t="s">
        <v>86</v>
      </c>
      <c r="M249" s="31" t="s">
        <v>86</v>
      </c>
    </row>
    <row r="250" spans="1:13" ht="15.75">
      <c r="A250" s="121"/>
      <c r="B250" s="122"/>
      <c r="C250" s="8">
        <v>2017</v>
      </c>
      <c r="D250" s="11">
        <f t="shared" si="94"/>
        <v>0</v>
      </c>
      <c r="E250" s="11">
        <v>0</v>
      </c>
      <c r="F250" s="11">
        <v>0</v>
      </c>
      <c r="G250" s="11">
        <v>0</v>
      </c>
      <c r="H250" s="11">
        <v>0</v>
      </c>
      <c r="I250" s="11">
        <v>0</v>
      </c>
      <c r="J250" s="31" t="s">
        <v>86</v>
      </c>
      <c r="K250" s="31" t="s">
        <v>86</v>
      </c>
      <c r="L250" s="31" t="s">
        <v>86</v>
      </c>
      <c r="M250" s="31" t="s">
        <v>86</v>
      </c>
    </row>
    <row r="251" spans="1:13" ht="15.75">
      <c r="A251" s="121"/>
      <c r="B251" s="122"/>
      <c r="C251" s="8">
        <v>2018</v>
      </c>
      <c r="D251" s="11">
        <f t="shared" si="94"/>
        <v>554.6</v>
      </c>
      <c r="E251" s="11">
        <v>0</v>
      </c>
      <c r="F251" s="11">
        <v>0</v>
      </c>
      <c r="G251" s="11">
        <v>0</v>
      </c>
      <c r="H251" s="11">
        <v>554.6</v>
      </c>
      <c r="I251" s="11">
        <v>0</v>
      </c>
      <c r="J251" s="31" t="s">
        <v>86</v>
      </c>
      <c r="K251" s="31" t="s">
        <v>86</v>
      </c>
      <c r="L251" s="31" t="s">
        <v>86</v>
      </c>
      <c r="M251" s="31" t="s">
        <v>86</v>
      </c>
    </row>
    <row r="252" spans="1:13" ht="15.75">
      <c r="A252" s="121"/>
      <c r="B252" s="122"/>
      <c r="C252" s="8">
        <v>2019</v>
      </c>
      <c r="D252" s="11">
        <f t="shared" si="94"/>
        <v>353.1</v>
      </c>
      <c r="E252" s="11">
        <v>0</v>
      </c>
      <c r="F252" s="11">
        <v>0</v>
      </c>
      <c r="G252" s="11">
        <v>0</v>
      </c>
      <c r="H252" s="11">
        <v>353.1</v>
      </c>
      <c r="I252" s="11">
        <v>0</v>
      </c>
      <c r="J252" s="31" t="s">
        <v>86</v>
      </c>
      <c r="K252" s="31" t="s">
        <v>86</v>
      </c>
      <c r="L252" s="31" t="s">
        <v>86</v>
      </c>
      <c r="M252" s="31" t="s">
        <v>86</v>
      </c>
    </row>
    <row r="253" spans="1:13" ht="15.75">
      <c r="A253" s="121" t="s">
        <v>78</v>
      </c>
      <c r="B253" s="122" t="s">
        <v>83</v>
      </c>
      <c r="C253" s="8" t="s">
        <v>0</v>
      </c>
      <c r="D253" s="11">
        <f>SUM(D254:D259)</f>
        <v>19847.8</v>
      </c>
      <c r="E253" s="11">
        <f t="shared" ref="E253:I253" si="95">SUM(E254:E259)</f>
        <v>0</v>
      </c>
      <c r="F253" s="11">
        <f t="shared" si="95"/>
        <v>0</v>
      </c>
      <c r="G253" s="11">
        <f t="shared" si="95"/>
        <v>0</v>
      </c>
      <c r="H253" s="11">
        <f t="shared" si="95"/>
        <v>19847.8</v>
      </c>
      <c r="I253" s="11">
        <f t="shared" si="95"/>
        <v>0</v>
      </c>
      <c r="J253" s="31" t="s">
        <v>86</v>
      </c>
      <c r="K253" s="31" t="s">
        <v>86</v>
      </c>
      <c r="L253" s="31" t="s">
        <v>86</v>
      </c>
      <c r="M253" s="31" t="s">
        <v>86</v>
      </c>
    </row>
    <row r="254" spans="1:13" ht="15.75">
      <c r="A254" s="121"/>
      <c r="B254" s="122"/>
      <c r="C254" s="8">
        <v>2014</v>
      </c>
      <c r="D254" s="11">
        <f>SUM(E254:I254)</f>
        <v>0</v>
      </c>
      <c r="E254" s="11">
        <v>0</v>
      </c>
      <c r="F254" s="11">
        <v>0</v>
      </c>
      <c r="G254" s="11">
        <v>0</v>
      </c>
      <c r="H254" s="11">
        <v>0</v>
      </c>
      <c r="I254" s="11">
        <v>0</v>
      </c>
      <c r="J254" s="31" t="s">
        <v>86</v>
      </c>
      <c r="K254" s="31" t="s">
        <v>86</v>
      </c>
      <c r="L254" s="31" t="s">
        <v>86</v>
      </c>
      <c r="M254" s="31" t="s">
        <v>86</v>
      </c>
    </row>
    <row r="255" spans="1:13" ht="15.75">
      <c r="A255" s="121"/>
      <c r="B255" s="122"/>
      <c r="C255" s="8">
        <v>2015</v>
      </c>
      <c r="D255" s="11">
        <f t="shared" ref="D255:D259" si="96">SUM(E255:I255)</f>
        <v>19847.8</v>
      </c>
      <c r="E255" s="11">
        <v>0</v>
      </c>
      <c r="F255" s="11">
        <v>0</v>
      </c>
      <c r="G255" s="11">
        <v>0</v>
      </c>
      <c r="H255" s="11">
        <v>19847.8</v>
      </c>
      <c r="I255" s="11">
        <v>0</v>
      </c>
      <c r="J255" s="31" t="s">
        <v>86</v>
      </c>
      <c r="K255" s="31" t="s">
        <v>86</v>
      </c>
      <c r="L255" s="31" t="s">
        <v>86</v>
      </c>
      <c r="M255" s="31" t="s">
        <v>86</v>
      </c>
    </row>
    <row r="256" spans="1:13" ht="15.75">
      <c r="A256" s="121"/>
      <c r="B256" s="122"/>
      <c r="C256" s="8">
        <v>2016</v>
      </c>
      <c r="D256" s="11">
        <f t="shared" si="96"/>
        <v>0</v>
      </c>
      <c r="E256" s="11">
        <v>0</v>
      </c>
      <c r="F256" s="11">
        <v>0</v>
      </c>
      <c r="G256" s="11">
        <v>0</v>
      </c>
      <c r="H256" s="11">
        <v>0</v>
      </c>
      <c r="I256" s="11">
        <v>0</v>
      </c>
      <c r="J256" s="31" t="s">
        <v>86</v>
      </c>
      <c r="K256" s="31" t="s">
        <v>86</v>
      </c>
      <c r="L256" s="31" t="s">
        <v>86</v>
      </c>
      <c r="M256" s="31" t="s">
        <v>86</v>
      </c>
    </row>
    <row r="257" spans="1:13" ht="15.75">
      <c r="A257" s="121"/>
      <c r="B257" s="122"/>
      <c r="C257" s="8">
        <v>2017</v>
      </c>
      <c r="D257" s="11">
        <f t="shared" si="96"/>
        <v>0</v>
      </c>
      <c r="E257" s="11">
        <v>0</v>
      </c>
      <c r="F257" s="11">
        <v>0</v>
      </c>
      <c r="G257" s="11">
        <v>0</v>
      </c>
      <c r="H257" s="11">
        <v>0</v>
      </c>
      <c r="I257" s="11">
        <v>0</v>
      </c>
      <c r="J257" s="31" t="s">
        <v>86</v>
      </c>
      <c r="K257" s="31" t="s">
        <v>86</v>
      </c>
      <c r="L257" s="31" t="s">
        <v>86</v>
      </c>
      <c r="M257" s="31" t="s">
        <v>86</v>
      </c>
    </row>
    <row r="258" spans="1:13" ht="15.75">
      <c r="A258" s="121"/>
      <c r="B258" s="122"/>
      <c r="C258" s="8">
        <v>2018</v>
      </c>
      <c r="D258" s="11">
        <f t="shared" si="96"/>
        <v>0</v>
      </c>
      <c r="E258" s="11">
        <v>0</v>
      </c>
      <c r="F258" s="11">
        <v>0</v>
      </c>
      <c r="G258" s="11">
        <v>0</v>
      </c>
      <c r="H258" s="11">
        <v>0</v>
      </c>
      <c r="I258" s="11">
        <v>0</v>
      </c>
      <c r="J258" s="31" t="s">
        <v>86</v>
      </c>
      <c r="K258" s="31" t="s">
        <v>86</v>
      </c>
      <c r="L258" s="31" t="s">
        <v>86</v>
      </c>
      <c r="M258" s="31" t="s">
        <v>86</v>
      </c>
    </row>
    <row r="259" spans="1:13" ht="15.75">
      <c r="A259" s="121"/>
      <c r="B259" s="122"/>
      <c r="C259" s="8">
        <v>2019</v>
      </c>
      <c r="D259" s="11">
        <f t="shared" si="96"/>
        <v>0</v>
      </c>
      <c r="E259" s="11">
        <v>0</v>
      </c>
      <c r="F259" s="11">
        <v>0</v>
      </c>
      <c r="G259" s="11">
        <v>0</v>
      </c>
      <c r="H259" s="11">
        <v>0</v>
      </c>
      <c r="I259" s="11">
        <v>0</v>
      </c>
      <c r="J259" s="31" t="s">
        <v>86</v>
      </c>
      <c r="K259" s="31" t="s">
        <v>86</v>
      </c>
      <c r="L259" s="31" t="s">
        <v>86</v>
      </c>
      <c r="M259" s="31" t="s">
        <v>86</v>
      </c>
    </row>
    <row r="260" spans="1:13" ht="15.75">
      <c r="A260" s="121" t="s">
        <v>79</v>
      </c>
      <c r="B260" s="122" t="s">
        <v>82</v>
      </c>
      <c r="C260" s="8" t="s">
        <v>0</v>
      </c>
      <c r="D260" s="11">
        <f>SUM(D261:D266)</f>
        <v>1921.6000000000004</v>
      </c>
      <c r="E260" s="11">
        <f t="shared" ref="E260:I260" si="97">SUM(E261:E266)</f>
        <v>0</v>
      </c>
      <c r="F260" s="11">
        <f t="shared" si="97"/>
        <v>0</v>
      </c>
      <c r="G260" s="11">
        <f t="shared" si="97"/>
        <v>0</v>
      </c>
      <c r="H260" s="11">
        <f t="shared" si="97"/>
        <v>1921.6000000000004</v>
      </c>
      <c r="I260" s="11">
        <f t="shared" si="97"/>
        <v>0</v>
      </c>
      <c r="J260" s="31" t="s">
        <v>86</v>
      </c>
      <c r="K260" s="31" t="s">
        <v>86</v>
      </c>
      <c r="L260" s="31" t="s">
        <v>86</v>
      </c>
      <c r="M260" s="31" t="s">
        <v>86</v>
      </c>
    </row>
    <row r="261" spans="1:13" ht="15.75">
      <c r="A261" s="121"/>
      <c r="B261" s="122"/>
      <c r="C261" s="8">
        <v>2014</v>
      </c>
      <c r="D261" s="11">
        <f>SUM(E261:I261)</f>
        <v>0</v>
      </c>
      <c r="E261" s="11">
        <v>0</v>
      </c>
      <c r="F261" s="11">
        <v>0</v>
      </c>
      <c r="G261" s="11">
        <v>0</v>
      </c>
      <c r="H261" s="11">
        <v>0</v>
      </c>
      <c r="I261" s="11">
        <v>0</v>
      </c>
      <c r="J261" s="31" t="s">
        <v>86</v>
      </c>
      <c r="K261" s="31" t="s">
        <v>86</v>
      </c>
      <c r="L261" s="31" t="s">
        <v>86</v>
      </c>
      <c r="M261" s="31" t="s">
        <v>86</v>
      </c>
    </row>
    <row r="262" spans="1:13" ht="15.75">
      <c r="A262" s="121"/>
      <c r="B262" s="122"/>
      <c r="C262" s="8">
        <v>2015</v>
      </c>
      <c r="D262" s="11">
        <f t="shared" ref="D262:D266" si="98">SUM(E262:I262)</f>
        <v>411.8</v>
      </c>
      <c r="E262" s="11">
        <v>0</v>
      </c>
      <c r="F262" s="11">
        <v>0</v>
      </c>
      <c r="G262" s="11">
        <v>0</v>
      </c>
      <c r="H262" s="11">
        <v>411.8</v>
      </c>
      <c r="I262" s="11">
        <v>0</v>
      </c>
      <c r="J262" s="31" t="s">
        <v>86</v>
      </c>
      <c r="K262" s="31" t="s">
        <v>86</v>
      </c>
      <c r="L262" s="31" t="s">
        <v>86</v>
      </c>
      <c r="M262" s="31" t="s">
        <v>86</v>
      </c>
    </row>
    <row r="263" spans="1:13" ht="15.75">
      <c r="A263" s="121"/>
      <c r="B263" s="122"/>
      <c r="C263" s="8">
        <v>2016</v>
      </c>
      <c r="D263" s="11">
        <f t="shared" si="98"/>
        <v>582.1</v>
      </c>
      <c r="E263" s="11">
        <v>0</v>
      </c>
      <c r="F263" s="11">
        <v>0</v>
      </c>
      <c r="G263" s="11">
        <v>0</v>
      </c>
      <c r="H263" s="11">
        <v>582.1</v>
      </c>
      <c r="I263" s="11">
        <v>0</v>
      </c>
      <c r="J263" s="31" t="s">
        <v>86</v>
      </c>
      <c r="K263" s="31" t="s">
        <v>86</v>
      </c>
      <c r="L263" s="31" t="s">
        <v>86</v>
      </c>
      <c r="M263" s="31" t="s">
        <v>86</v>
      </c>
    </row>
    <row r="264" spans="1:13" ht="15.75">
      <c r="A264" s="121"/>
      <c r="B264" s="122"/>
      <c r="C264" s="8">
        <v>2017</v>
      </c>
      <c r="D264" s="11">
        <f t="shared" si="98"/>
        <v>314.2</v>
      </c>
      <c r="E264" s="11">
        <v>0</v>
      </c>
      <c r="F264" s="11">
        <v>0</v>
      </c>
      <c r="G264" s="11">
        <v>0</v>
      </c>
      <c r="H264" s="11">
        <v>314.2</v>
      </c>
      <c r="I264" s="11">
        <v>0</v>
      </c>
      <c r="J264" s="31" t="s">
        <v>86</v>
      </c>
      <c r="K264" s="31" t="s">
        <v>86</v>
      </c>
      <c r="L264" s="31" t="s">
        <v>86</v>
      </c>
      <c r="M264" s="31" t="s">
        <v>86</v>
      </c>
    </row>
    <row r="265" spans="1:13" ht="15.75">
      <c r="A265" s="121"/>
      <c r="B265" s="122"/>
      <c r="C265" s="8">
        <v>2018</v>
      </c>
      <c r="D265" s="11">
        <f t="shared" si="98"/>
        <v>299.10000000000002</v>
      </c>
      <c r="E265" s="11">
        <v>0</v>
      </c>
      <c r="F265" s="11">
        <v>0</v>
      </c>
      <c r="G265" s="11">
        <v>0</v>
      </c>
      <c r="H265" s="11">
        <v>299.10000000000002</v>
      </c>
      <c r="I265" s="11">
        <v>0</v>
      </c>
      <c r="J265" s="31" t="s">
        <v>86</v>
      </c>
      <c r="K265" s="31" t="s">
        <v>86</v>
      </c>
      <c r="L265" s="31" t="s">
        <v>86</v>
      </c>
      <c r="M265" s="31" t="s">
        <v>86</v>
      </c>
    </row>
    <row r="266" spans="1:13" ht="15.75">
      <c r="A266" s="121"/>
      <c r="B266" s="122"/>
      <c r="C266" s="8">
        <v>2019</v>
      </c>
      <c r="D266" s="11">
        <f t="shared" si="98"/>
        <v>314.39999999999998</v>
      </c>
      <c r="E266" s="11">
        <v>0</v>
      </c>
      <c r="F266" s="11">
        <v>0</v>
      </c>
      <c r="G266" s="11">
        <v>0</v>
      </c>
      <c r="H266" s="11">
        <v>314.39999999999998</v>
      </c>
      <c r="I266" s="11">
        <v>0</v>
      </c>
      <c r="J266" s="31" t="s">
        <v>86</v>
      </c>
      <c r="K266" s="31" t="s">
        <v>86</v>
      </c>
      <c r="L266" s="31" t="s">
        <v>86</v>
      </c>
      <c r="M266" s="31" t="s">
        <v>86</v>
      </c>
    </row>
    <row r="267" spans="1:13" ht="15.75">
      <c r="A267" s="121" t="s">
        <v>80</v>
      </c>
      <c r="B267" s="122" t="s">
        <v>81</v>
      </c>
      <c r="C267" s="8" t="s">
        <v>0</v>
      </c>
      <c r="D267" s="11">
        <f>SUM(D268:D273)</f>
        <v>5553</v>
      </c>
      <c r="E267" s="11">
        <f t="shared" ref="E267:I267" si="99">SUM(E268:E273)</f>
        <v>0</v>
      </c>
      <c r="F267" s="11">
        <f t="shared" si="99"/>
        <v>4710</v>
      </c>
      <c r="G267" s="11">
        <f t="shared" si="99"/>
        <v>0</v>
      </c>
      <c r="H267" s="11">
        <f t="shared" si="99"/>
        <v>843</v>
      </c>
      <c r="I267" s="11">
        <f t="shared" si="99"/>
        <v>0</v>
      </c>
      <c r="J267" s="31" t="s">
        <v>86</v>
      </c>
      <c r="K267" s="31" t="s">
        <v>86</v>
      </c>
      <c r="L267" s="31" t="s">
        <v>86</v>
      </c>
      <c r="M267" s="31" t="s">
        <v>86</v>
      </c>
    </row>
    <row r="268" spans="1:13" ht="15.75">
      <c r="A268" s="121"/>
      <c r="B268" s="122"/>
      <c r="C268" s="8">
        <v>2014</v>
      </c>
      <c r="D268" s="11">
        <f>SUM(E268:I268)</f>
        <v>0</v>
      </c>
      <c r="E268" s="11">
        <v>0</v>
      </c>
      <c r="F268" s="11">
        <v>0</v>
      </c>
      <c r="G268" s="11">
        <v>0</v>
      </c>
      <c r="H268" s="11">
        <v>0</v>
      </c>
      <c r="I268" s="11">
        <v>0</v>
      </c>
      <c r="J268" s="31" t="s">
        <v>86</v>
      </c>
      <c r="K268" s="31" t="s">
        <v>86</v>
      </c>
      <c r="L268" s="31" t="s">
        <v>86</v>
      </c>
      <c r="M268" s="31" t="s">
        <v>86</v>
      </c>
    </row>
    <row r="269" spans="1:13" ht="15.75">
      <c r="A269" s="121"/>
      <c r="B269" s="122"/>
      <c r="C269" s="8">
        <v>2015</v>
      </c>
      <c r="D269" s="11">
        <f t="shared" ref="D269:D273" si="100">SUM(E269:I269)</f>
        <v>0</v>
      </c>
      <c r="E269" s="11">
        <v>0</v>
      </c>
      <c r="F269" s="11">
        <v>0</v>
      </c>
      <c r="G269" s="11">
        <v>0</v>
      </c>
      <c r="H269" s="11">
        <v>0</v>
      </c>
      <c r="I269" s="11">
        <v>0</v>
      </c>
      <c r="J269" s="31" t="s">
        <v>86</v>
      </c>
      <c r="K269" s="31" t="s">
        <v>86</v>
      </c>
      <c r="L269" s="31" t="s">
        <v>86</v>
      </c>
      <c r="M269" s="31" t="s">
        <v>86</v>
      </c>
    </row>
    <row r="270" spans="1:13" ht="15.75">
      <c r="A270" s="121"/>
      <c r="B270" s="122"/>
      <c r="C270" s="8">
        <v>2016</v>
      </c>
      <c r="D270" s="11">
        <f t="shared" si="100"/>
        <v>0</v>
      </c>
      <c r="E270" s="11">
        <v>0</v>
      </c>
      <c r="F270" s="11">
        <v>0</v>
      </c>
      <c r="G270" s="11">
        <v>0</v>
      </c>
      <c r="H270" s="11">
        <v>0</v>
      </c>
      <c r="I270" s="11">
        <v>0</v>
      </c>
      <c r="J270" s="31" t="s">
        <v>86</v>
      </c>
      <c r="K270" s="31" t="s">
        <v>86</v>
      </c>
      <c r="L270" s="31" t="s">
        <v>86</v>
      </c>
      <c r="M270" s="31" t="s">
        <v>86</v>
      </c>
    </row>
    <row r="271" spans="1:13" ht="15.75">
      <c r="A271" s="121"/>
      <c r="B271" s="122"/>
      <c r="C271" s="8">
        <v>2017</v>
      </c>
      <c r="D271" s="11">
        <f t="shared" si="100"/>
        <v>0</v>
      </c>
      <c r="E271" s="11">
        <v>0</v>
      </c>
      <c r="F271" s="11">
        <v>0</v>
      </c>
      <c r="G271" s="11">
        <v>0</v>
      </c>
      <c r="H271" s="11">
        <v>0</v>
      </c>
      <c r="I271" s="11">
        <v>0</v>
      </c>
      <c r="J271" s="31" t="s">
        <v>86</v>
      </c>
      <c r="K271" s="31" t="s">
        <v>86</v>
      </c>
      <c r="L271" s="31" t="s">
        <v>86</v>
      </c>
      <c r="M271" s="31" t="s">
        <v>86</v>
      </c>
    </row>
    <row r="272" spans="1:13" ht="15.75">
      <c r="A272" s="121"/>
      <c r="B272" s="122"/>
      <c r="C272" s="8">
        <v>2018</v>
      </c>
      <c r="D272" s="11">
        <f t="shared" si="100"/>
        <v>1517.1999999999998</v>
      </c>
      <c r="E272" s="11">
        <v>0</v>
      </c>
      <c r="F272" s="11">
        <v>1279.5999999999999</v>
      </c>
      <c r="G272" s="11">
        <v>0</v>
      </c>
      <c r="H272" s="11">
        <v>237.6</v>
      </c>
      <c r="I272" s="11">
        <v>0</v>
      </c>
      <c r="J272" s="31" t="s">
        <v>86</v>
      </c>
      <c r="K272" s="31" t="s">
        <v>86</v>
      </c>
      <c r="L272" s="31" t="s">
        <v>86</v>
      </c>
      <c r="M272" s="31" t="s">
        <v>86</v>
      </c>
    </row>
    <row r="273" spans="1:13" ht="15.75">
      <c r="A273" s="121"/>
      <c r="B273" s="122"/>
      <c r="C273" s="8">
        <v>2019</v>
      </c>
      <c r="D273" s="11">
        <f t="shared" si="100"/>
        <v>4035.8</v>
      </c>
      <c r="E273" s="11">
        <v>0</v>
      </c>
      <c r="F273" s="11">
        <v>3430.4</v>
      </c>
      <c r="G273" s="11">
        <v>0</v>
      </c>
      <c r="H273" s="11">
        <v>605.4</v>
      </c>
      <c r="I273" s="11">
        <v>0</v>
      </c>
      <c r="J273" s="31" t="s">
        <v>86</v>
      </c>
      <c r="K273" s="31" t="s">
        <v>86</v>
      </c>
      <c r="L273" s="31" t="s">
        <v>86</v>
      </c>
      <c r="M273" s="31" t="s">
        <v>86</v>
      </c>
    </row>
  </sheetData>
  <mergeCells count="93">
    <mergeCell ref="J78:J84"/>
    <mergeCell ref="J127:J133"/>
    <mergeCell ref="J162:J168"/>
    <mergeCell ref="J183:J189"/>
    <mergeCell ref="A1:L1"/>
    <mergeCell ref="A2:M2"/>
    <mergeCell ref="A3:M3"/>
    <mergeCell ref="A4:M4"/>
    <mergeCell ref="K8:K14"/>
    <mergeCell ref="L8:L14"/>
    <mergeCell ref="M8:M14"/>
    <mergeCell ref="J15:J21"/>
    <mergeCell ref="J50:J56"/>
    <mergeCell ref="J8:J14"/>
    <mergeCell ref="A92:A98"/>
    <mergeCell ref="B92:B98"/>
    <mergeCell ref="A197:A203"/>
    <mergeCell ref="B197:B203"/>
    <mergeCell ref="A134:A140"/>
    <mergeCell ref="B134:B140"/>
    <mergeCell ref="A141:A147"/>
    <mergeCell ref="A239:A245"/>
    <mergeCell ref="B239:B245"/>
    <mergeCell ref="J64:J70"/>
    <mergeCell ref="J218:J224"/>
    <mergeCell ref="J239:J245"/>
    <mergeCell ref="A169:A175"/>
    <mergeCell ref="B169:B175"/>
    <mergeCell ref="A176:A182"/>
    <mergeCell ref="B176:B182"/>
    <mergeCell ref="A183:A189"/>
    <mergeCell ref="B183:B189"/>
    <mergeCell ref="A190:A196"/>
    <mergeCell ref="B190:B196"/>
    <mergeCell ref="B155:B161"/>
    <mergeCell ref="A85:A91"/>
    <mergeCell ref="B85:B91"/>
    <mergeCell ref="A267:A273"/>
    <mergeCell ref="B267:B273"/>
    <mergeCell ref="A204:A210"/>
    <mergeCell ref="B204:B210"/>
    <mergeCell ref="A211:A217"/>
    <mergeCell ref="B211:B217"/>
    <mergeCell ref="A218:A224"/>
    <mergeCell ref="B218:B224"/>
    <mergeCell ref="A225:A231"/>
    <mergeCell ref="B225:B231"/>
    <mergeCell ref="A232:A238"/>
    <mergeCell ref="B232:B238"/>
    <mergeCell ref="A246:A252"/>
    <mergeCell ref="B246:B252"/>
    <mergeCell ref="A253:A259"/>
    <mergeCell ref="B253:B259"/>
    <mergeCell ref="A260:A266"/>
    <mergeCell ref="B260:B266"/>
    <mergeCell ref="A162:A168"/>
    <mergeCell ref="B162:B168"/>
    <mergeCell ref="A106:A112"/>
    <mergeCell ref="B106:B112"/>
    <mergeCell ref="A113:A119"/>
    <mergeCell ref="B113:B119"/>
    <mergeCell ref="A120:A126"/>
    <mergeCell ref="B120:B126"/>
    <mergeCell ref="A127:A133"/>
    <mergeCell ref="B127:B133"/>
    <mergeCell ref="B141:B147"/>
    <mergeCell ref="A148:A154"/>
    <mergeCell ref="B148:B154"/>
    <mergeCell ref="A155:A161"/>
    <mergeCell ref="A99:A105"/>
    <mergeCell ref="B99:B105"/>
    <mergeCell ref="A57:A63"/>
    <mergeCell ref="B57:B63"/>
    <mergeCell ref="A71:A77"/>
    <mergeCell ref="B71:B77"/>
    <mergeCell ref="A78:A84"/>
    <mergeCell ref="B78:B84"/>
    <mergeCell ref="A64:A70"/>
    <mergeCell ref="B64:B70"/>
    <mergeCell ref="A8:A14"/>
    <mergeCell ref="B8:B14"/>
    <mergeCell ref="A15:A21"/>
    <mergeCell ref="B15:B21"/>
    <mergeCell ref="A22:A28"/>
    <mergeCell ref="B22:B28"/>
    <mergeCell ref="A50:A56"/>
    <mergeCell ref="B50:B56"/>
    <mergeCell ref="A29:A35"/>
    <mergeCell ref="B29:B35"/>
    <mergeCell ref="A36:A42"/>
    <mergeCell ref="B36:B42"/>
    <mergeCell ref="A43:A49"/>
    <mergeCell ref="B43:B49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Q14"/>
  <sheetViews>
    <sheetView workbookViewId="0">
      <selection activeCell="C25" sqref="C25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15" t="s">
        <v>92</v>
      </c>
    </row>
    <row r="3" spans="1:17" ht="15.75" thickBot="1"/>
    <row r="4" spans="1:17" ht="31.5" customHeight="1" thickBot="1">
      <c r="A4" s="134" t="s">
        <v>93</v>
      </c>
      <c r="B4" s="134" t="s">
        <v>94</v>
      </c>
      <c r="C4" s="134" t="s">
        <v>95</v>
      </c>
      <c r="D4" s="132" t="s">
        <v>96</v>
      </c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7"/>
      <c r="Q4" s="138" t="s">
        <v>97</v>
      </c>
    </row>
    <row r="5" spans="1:17" ht="16.5" thickBot="1">
      <c r="A5" s="135"/>
      <c r="B5" s="135"/>
      <c r="C5" s="135"/>
      <c r="D5" s="132">
        <v>2014</v>
      </c>
      <c r="E5" s="133"/>
      <c r="F5" s="132">
        <v>2015</v>
      </c>
      <c r="G5" s="133"/>
      <c r="H5" s="132">
        <v>2016</v>
      </c>
      <c r="I5" s="133"/>
      <c r="J5" s="132">
        <v>2017</v>
      </c>
      <c r="K5" s="133"/>
      <c r="L5" s="132">
        <v>2018</v>
      </c>
      <c r="M5" s="133"/>
      <c r="N5" s="132">
        <v>2019</v>
      </c>
      <c r="O5" s="133"/>
      <c r="P5" s="16"/>
      <c r="Q5" s="139"/>
    </row>
    <row r="6" spans="1:17" ht="16.5" thickBot="1">
      <c r="A6" s="136"/>
      <c r="B6" s="136"/>
      <c r="C6" s="136"/>
      <c r="D6" s="17" t="s">
        <v>98</v>
      </c>
      <c r="E6" s="17" t="s">
        <v>99</v>
      </c>
      <c r="F6" s="17" t="s">
        <v>98</v>
      </c>
      <c r="G6" s="17" t="s">
        <v>99</v>
      </c>
      <c r="H6" s="17" t="s">
        <v>98</v>
      </c>
      <c r="I6" s="17" t="s">
        <v>99</v>
      </c>
      <c r="J6" s="17" t="s">
        <v>98</v>
      </c>
      <c r="K6" s="17" t="s">
        <v>99</v>
      </c>
      <c r="L6" s="17" t="s">
        <v>98</v>
      </c>
      <c r="M6" s="17" t="s">
        <v>99</v>
      </c>
      <c r="N6" s="17" t="s">
        <v>98</v>
      </c>
      <c r="O6" s="17" t="s">
        <v>99</v>
      </c>
      <c r="P6" s="17">
        <v>2020</v>
      </c>
      <c r="Q6" s="140"/>
    </row>
    <row r="7" spans="1:17" ht="16.5" thickBot="1">
      <c r="A7" s="18">
        <v>1</v>
      </c>
      <c r="B7" s="17">
        <v>2</v>
      </c>
      <c r="C7" s="17">
        <v>3</v>
      </c>
      <c r="D7" s="19">
        <v>4</v>
      </c>
      <c r="E7" s="19"/>
      <c r="F7" s="17">
        <v>5</v>
      </c>
      <c r="G7" s="17"/>
      <c r="H7" s="17">
        <v>6</v>
      </c>
      <c r="I7" s="17"/>
      <c r="J7" s="17">
        <v>7</v>
      </c>
      <c r="K7" s="17"/>
      <c r="L7" s="17">
        <v>8</v>
      </c>
      <c r="M7" s="17"/>
      <c r="N7" s="17">
        <v>9</v>
      </c>
      <c r="O7" s="17"/>
      <c r="P7" s="17">
        <v>10</v>
      </c>
      <c r="Q7" s="17">
        <v>11</v>
      </c>
    </row>
    <row r="8" spans="1:17" ht="15.75">
      <c r="A8" s="129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1"/>
    </row>
    <row r="9" spans="1:17" ht="31.5" customHeight="1" thickBot="1">
      <c r="A9" s="126" t="s">
        <v>102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8"/>
    </row>
    <row r="10" spans="1:17" ht="63.75" thickBot="1">
      <c r="A10" s="20">
        <v>21</v>
      </c>
      <c r="B10" s="21" t="s">
        <v>103</v>
      </c>
      <c r="C10" s="22" t="s">
        <v>100</v>
      </c>
      <c r="D10" s="25">
        <v>100</v>
      </c>
      <c r="E10" s="25"/>
      <c r="F10" s="25">
        <v>100</v>
      </c>
      <c r="G10" s="25"/>
      <c r="H10" s="26">
        <v>100</v>
      </c>
      <c r="I10" s="26"/>
      <c r="J10" s="26">
        <v>100</v>
      </c>
      <c r="K10" s="26"/>
      <c r="L10" s="26">
        <v>100</v>
      </c>
      <c r="M10" s="26"/>
      <c r="N10" s="26">
        <v>100</v>
      </c>
      <c r="O10" s="26"/>
      <c r="P10" s="26">
        <v>100</v>
      </c>
      <c r="Q10" s="24" t="s">
        <v>101</v>
      </c>
    </row>
    <row r="11" spans="1:17" ht="52.5" thickBot="1">
      <c r="A11" s="20">
        <v>22</v>
      </c>
      <c r="B11" s="21" t="s">
        <v>104</v>
      </c>
      <c r="C11" s="22" t="s">
        <v>100</v>
      </c>
      <c r="D11" s="22">
        <v>3</v>
      </c>
      <c r="E11" s="22"/>
      <c r="F11" s="22">
        <v>5</v>
      </c>
      <c r="G11" s="22"/>
      <c r="H11" s="23">
        <v>10</v>
      </c>
      <c r="I11" s="23"/>
      <c r="J11" s="23">
        <v>47</v>
      </c>
      <c r="K11" s="23"/>
      <c r="L11" s="23">
        <v>64</v>
      </c>
      <c r="M11" s="23"/>
      <c r="N11" s="23">
        <v>82</v>
      </c>
      <c r="O11" s="23"/>
      <c r="P11" s="23">
        <v>100</v>
      </c>
      <c r="Q11" s="24" t="s">
        <v>101</v>
      </c>
    </row>
    <row r="12" spans="1:17" ht="78" thickBot="1">
      <c r="A12" s="20">
        <v>23</v>
      </c>
      <c r="B12" s="21" t="s">
        <v>105</v>
      </c>
      <c r="C12" s="22" t="s">
        <v>100</v>
      </c>
      <c r="D12" s="22">
        <v>20</v>
      </c>
      <c r="E12" s="22"/>
      <c r="F12" s="22">
        <v>20</v>
      </c>
      <c r="G12" s="22"/>
      <c r="H12" s="23">
        <v>20</v>
      </c>
      <c r="I12" s="23"/>
      <c r="J12" s="23">
        <v>20</v>
      </c>
      <c r="K12" s="23"/>
      <c r="L12" s="23">
        <v>20</v>
      </c>
      <c r="M12" s="23"/>
      <c r="N12" s="23">
        <v>20</v>
      </c>
      <c r="O12" s="23"/>
      <c r="P12" s="23">
        <v>20</v>
      </c>
      <c r="Q12" s="27" t="s">
        <v>106</v>
      </c>
    </row>
    <row r="13" spans="1:17" ht="78" thickBot="1">
      <c r="A13" s="20">
        <v>24</v>
      </c>
      <c r="B13" s="21" t="s">
        <v>107</v>
      </c>
      <c r="C13" s="22" t="s">
        <v>100</v>
      </c>
      <c r="D13" s="22">
        <v>78</v>
      </c>
      <c r="E13" s="22"/>
      <c r="F13" s="22">
        <v>70</v>
      </c>
      <c r="G13" s="22"/>
      <c r="H13" s="23">
        <v>65</v>
      </c>
      <c r="I13" s="23"/>
      <c r="J13" s="23">
        <v>60</v>
      </c>
      <c r="K13" s="23"/>
      <c r="L13" s="23">
        <v>55</v>
      </c>
      <c r="M13" s="23"/>
      <c r="N13" s="23">
        <v>50</v>
      </c>
      <c r="O13" s="23"/>
      <c r="P13" s="23">
        <v>40</v>
      </c>
      <c r="Q13" s="27" t="s">
        <v>106</v>
      </c>
    </row>
    <row r="14" spans="1:17" ht="79.5" customHeight="1" thickBot="1">
      <c r="A14" s="20">
        <v>25</v>
      </c>
      <c r="B14" s="21" t="s">
        <v>108</v>
      </c>
      <c r="C14" s="22" t="s">
        <v>100</v>
      </c>
      <c r="D14" s="22">
        <v>15</v>
      </c>
      <c r="E14" s="22"/>
      <c r="F14" s="22">
        <v>20</v>
      </c>
      <c r="G14" s="22"/>
      <c r="H14" s="23">
        <v>25</v>
      </c>
      <c r="I14" s="23"/>
      <c r="J14" s="23">
        <v>30</v>
      </c>
      <c r="K14" s="23"/>
      <c r="L14" s="23">
        <v>35</v>
      </c>
      <c r="M14" s="23"/>
      <c r="N14" s="23">
        <v>40</v>
      </c>
      <c r="O14" s="23"/>
      <c r="P14" s="23">
        <v>50</v>
      </c>
      <c r="Q14" s="27" t="s">
        <v>106</v>
      </c>
    </row>
  </sheetData>
  <mergeCells count="13">
    <mergeCell ref="A9:Q9"/>
    <mergeCell ref="A8:Q8"/>
    <mergeCell ref="L5:M5"/>
    <mergeCell ref="N5:O5"/>
    <mergeCell ref="A4:A6"/>
    <mergeCell ref="B4:B6"/>
    <mergeCell ref="C4:C6"/>
    <mergeCell ref="D4:P4"/>
    <mergeCell ref="Q4:Q6"/>
    <mergeCell ref="D5:E5"/>
    <mergeCell ref="F5:G5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I150"/>
  <sheetViews>
    <sheetView topLeftCell="A97" workbookViewId="0">
      <selection activeCell="H119" sqref="H119"/>
    </sheetView>
  </sheetViews>
  <sheetFormatPr defaultRowHeight="15"/>
  <cols>
    <col min="1" max="1" width="9.140625" style="69"/>
    <col min="2" max="2" width="39.42578125" style="69" customWidth="1"/>
    <col min="3" max="3" width="21.140625" style="69" customWidth="1"/>
    <col min="4" max="4" width="14" style="71" customWidth="1"/>
    <col min="5" max="16384" width="9.140625" style="69"/>
  </cols>
  <sheetData>
    <row r="1" spans="1:5" ht="56.25" customHeight="1">
      <c r="A1" s="157" t="s">
        <v>171</v>
      </c>
      <c r="B1" s="157"/>
      <c r="C1" s="157"/>
      <c r="D1" s="157"/>
    </row>
    <row r="2" spans="1:5" ht="11.25" customHeight="1">
      <c r="A2" s="70"/>
    </row>
    <row r="3" spans="1:5" ht="32.25" customHeight="1">
      <c r="A3" s="72" t="s">
        <v>172</v>
      </c>
      <c r="B3" s="73" t="s">
        <v>173</v>
      </c>
      <c r="C3" s="74" t="s">
        <v>174</v>
      </c>
      <c r="D3" s="75"/>
      <c r="E3" s="76"/>
    </row>
    <row r="4" spans="1:5" ht="15.75">
      <c r="A4" s="77"/>
      <c r="B4" s="78"/>
      <c r="C4" s="74"/>
      <c r="D4" s="79">
        <v>2021</v>
      </c>
      <c r="E4" s="76"/>
    </row>
    <row r="5" spans="1:5" ht="15.75">
      <c r="A5" s="80">
        <v>1</v>
      </c>
      <c r="B5" s="81">
        <v>2</v>
      </c>
      <c r="C5" s="82">
        <v>3</v>
      </c>
      <c r="D5" s="79">
        <v>12</v>
      </c>
      <c r="E5" s="76"/>
    </row>
    <row r="6" spans="1:5" ht="15" customHeight="1">
      <c r="A6" s="150" t="s">
        <v>249</v>
      </c>
      <c r="B6" s="153" t="s">
        <v>18</v>
      </c>
      <c r="C6" s="83" t="s">
        <v>175</v>
      </c>
      <c r="D6" s="84" t="s">
        <v>176</v>
      </c>
      <c r="E6" s="76"/>
    </row>
    <row r="7" spans="1:5" ht="15" customHeight="1">
      <c r="A7" s="151"/>
      <c r="B7" s="154"/>
      <c r="C7" s="74" t="s">
        <v>177</v>
      </c>
      <c r="D7" s="85" t="s">
        <v>178</v>
      </c>
      <c r="E7" s="76"/>
    </row>
    <row r="8" spans="1:5" ht="15" customHeight="1">
      <c r="A8" s="151"/>
      <c r="B8" s="154"/>
      <c r="C8" s="74" t="s">
        <v>179</v>
      </c>
      <c r="D8" s="85" t="s">
        <v>180</v>
      </c>
      <c r="E8" s="76"/>
    </row>
    <row r="9" spans="1:5" ht="15" customHeight="1">
      <c r="A9" s="151"/>
      <c r="B9" s="154"/>
      <c r="C9" s="74" t="s">
        <v>181</v>
      </c>
      <c r="D9" s="85" t="s">
        <v>182</v>
      </c>
      <c r="E9" s="76"/>
    </row>
    <row r="10" spans="1:5" ht="15" customHeight="1">
      <c r="A10" s="152"/>
      <c r="B10" s="155"/>
      <c r="C10" s="74" t="s">
        <v>183</v>
      </c>
      <c r="D10" s="85" t="s">
        <v>184</v>
      </c>
      <c r="E10" s="76"/>
    </row>
    <row r="11" spans="1:5" ht="15" customHeight="1">
      <c r="A11" s="86" t="s">
        <v>185</v>
      </c>
      <c r="B11" s="87"/>
      <c r="C11" s="82"/>
      <c r="D11" s="85"/>
      <c r="E11" s="76"/>
    </row>
    <row r="12" spans="1:5" ht="15" customHeight="1">
      <c r="A12" s="150" t="s">
        <v>250</v>
      </c>
      <c r="B12" s="153" t="s">
        <v>139</v>
      </c>
      <c r="C12" s="88" t="s">
        <v>175</v>
      </c>
      <c r="D12" s="84" t="s">
        <v>186</v>
      </c>
      <c r="E12" s="76"/>
    </row>
    <row r="13" spans="1:5" ht="15" customHeight="1">
      <c r="A13" s="151"/>
      <c r="B13" s="154"/>
      <c r="C13" s="82" t="s">
        <v>177</v>
      </c>
      <c r="D13" s="85" t="s">
        <v>184</v>
      </c>
      <c r="E13" s="76"/>
    </row>
    <row r="14" spans="1:5" ht="15" customHeight="1">
      <c r="A14" s="151"/>
      <c r="B14" s="154"/>
      <c r="C14" s="82" t="s">
        <v>179</v>
      </c>
      <c r="D14" s="85" t="s">
        <v>187</v>
      </c>
      <c r="E14" s="76"/>
    </row>
    <row r="15" spans="1:5" ht="15" customHeight="1">
      <c r="A15" s="151"/>
      <c r="B15" s="154"/>
      <c r="C15" s="82" t="s">
        <v>181</v>
      </c>
      <c r="D15" s="85" t="s">
        <v>188</v>
      </c>
      <c r="E15" s="76"/>
    </row>
    <row r="16" spans="1:5" ht="15" customHeight="1">
      <c r="A16" s="152"/>
      <c r="B16" s="155"/>
      <c r="C16" s="82" t="s">
        <v>183</v>
      </c>
      <c r="D16" s="85" t="s">
        <v>184</v>
      </c>
      <c r="E16" s="76"/>
    </row>
    <row r="17" spans="1:5" ht="15" customHeight="1">
      <c r="A17" s="86" t="s">
        <v>189</v>
      </c>
      <c r="B17" s="87"/>
      <c r="C17" s="82"/>
      <c r="D17" s="85"/>
      <c r="E17" s="76"/>
    </row>
    <row r="18" spans="1:5" ht="15" customHeight="1">
      <c r="A18" s="144" t="s">
        <v>251</v>
      </c>
      <c r="B18" s="147" t="s">
        <v>190</v>
      </c>
      <c r="C18" s="88" t="s">
        <v>175</v>
      </c>
      <c r="D18" s="89">
        <v>7300</v>
      </c>
      <c r="E18" s="76"/>
    </row>
    <row r="19" spans="1:5" ht="15" customHeight="1">
      <c r="A19" s="145"/>
      <c r="B19" s="148"/>
      <c r="C19" s="82" t="s">
        <v>181</v>
      </c>
      <c r="D19" s="90">
        <v>7300</v>
      </c>
      <c r="E19" s="76"/>
    </row>
    <row r="20" spans="1:5" ht="15" customHeight="1">
      <c r="A20" s="146"/>
      <c r="B20" s="149"/>
      <c r="C20" s="82" t="s">
        <v>183</v>
      </c>
      <c r="D20" s="85" t="s">
        <v>184</v>
      </c>
      <c r="E20" s="76"/>
    </row>
    <row r="21" spans="1:5" ht="15" customHeight="1">
      <c r="A21" s="144" t="s">
        <v>252</v>
      </c>
      <c r="B21" s="147" t="s">
        <v>191</v>
      </c>
      <c r="C21" s="88" t="s">
        <v>175</v>
      </c>
      <c r="D21" s="84" t="s">
        <v>192</v>
      </c>
      <c r="E21" s="76"/>
    </row>
    <row r="22" spans="1:5" ht="15" customHeight="1">
      <c r="A22" s="145"/>
      <c r="B22" s="148"/>
      <c r="C22" s="82" t="s">
        <v>181</v>
      </c>
      <c r="D22" s="85" t="s">
        <v>192</v>
      </c>
      <c r="E22" s="76"/>
    </row>
    <row r="23" spans="1:5" ht="15" customHeight="1">
      <c r="A23" s="145"/>
      <c r="B23" s="148"/>
      <c r="C23" s="82" t="s">
        <v>183</v>
      </c>
      <c r="D23" s="85" t="s">
        <v>184</v>
      </c>
      <c r="E23" s="156"/>
    </row>
    <row r="24" spans="1:5" ht="15" customHeight="1">
      <c r="A24" s="146"/>
      <c r="B24" s="149"/>
      <c r="C24" s="82"/>
      <c r="D24" s="85"/>
      <c r="E24" s="156"/>
    </row>
    <row r="25" spans="1:5" ht="15" customHeight="1">
      <c r="A25" s="144" t="s">
        <v>253</v>
      </c>
      <c r="B25" s="147" t="s">
        <v>193</v>
      </c>
      <c r="C25" s="88" t="s">
        <v>175</v>
      </c>
      <c r="D25" s="84" t="s">
        <v>194</v>
      </c>
      <c r="E25" s="156"/>
    </row>
    <row r="26" spans="1:5" ht="15" customHeight="1">
      <c r="A26" s="145"/>
      <c r="B26" s="148"/>
      <c r="C26" s="88"/>
      <c r="D26" s="84"/>
      <c r="E26" s="156"/>
    </row>
    <row r="27" spans="1:5" ht="15" customHeight="1">
      <c r="A27" s="145"/>
      <c r="B27" s="148"/>
      <c r="C27" s="82" t="s">
        <v>179</v>
      </c>
      <c r="D27" s="85" t="s">
        <v>187</v>
      </c>
      <c r="E27" s="76"/>
    </row>
    <row r="28" spans="1:5" ht="15" customHeight="1">
      <c r="A28" s="145"/>
      <c r="B28" s="148"/>
      <c r="C28" s="82" t="s">
        <v>181</v>
      </c>
      <c r="D28" s="85" t="s">
        <v>195</v>
      </c>
      <c r="E28" s="76"/>
    </row>
    <row r="29" spans="1:5" ht="15" customHeight="1">
      <c r="A29" s="146"/>
      <c r="B29" s="149"/>
      <c r="C29" s="82" t="s">
        <v>183</v>
      </c>
      <c r="D29" s="85" t="s">
        <v>184</v>
      </c>
      <c r="E29" s="76"/>
    </row>
    <row r="30" spans="1:5" ht="15" customHeight="1">
      <c r="A30" s="144" t="s">
        <v>254</v>
      </c>
      <c r="B30" s="147" t="s">
        <v>196</v>
      </c>
      <c r="C30" s="88" t="s">
        <v>175</v>
      </c>
      <c r="D30" s="84" t="s">
        <v>197</v>
      </c>
      <c r="E30" s="76"/>
    </row>
    <row r="31" spans="1:5" ht="15" customHeight="1">
      <c r="A31" s="145"/>
      <c r="B31" s="148"/>
      <c r="C31" s="82" t="s">
        <v>177</v>
      </c>
      <c r="D31" s="85" t="s">
        <v>184</v>
      </c>
      <c r="E31" s="76"/>
    </row>
    <row r="32" spans="1:5" ht="15" customHeight="1">
      <c r="A32" s="145"/>
      <c r="B32" s="148"/>
      <c r="C32" s="82" t="s">
        <v>179</v>
      </c>
      <c r="D32" s="85" t="s">
        <v>184</v>
      </c>
      <c r="E32" s="76"/>
    </row>
    <row r="33" spans="1:5" ht="15" customHeight="1">
      <c r="A33" s="145"/>
      <c r="B33" s="148"/>
      <c r="C33" s="82" t="s">
        <v>181</v>
      </c>
      <c r="D33" s="85" t="s">
        <v>197</v>
      </c>
      <c r="E33" s="76"/>
    </row>
    <row r="34" spans="1:5" ht="15" customHeight="1">
      <c r="A34" s="146"/>
      <c r="B34" s="149"/>
      <c r="C34" s="82" t="s">
        <v>183</v>
      </c>
      <c r="D34" s="85" t="s">
        <v>184</v>
      </c>
      <c r="E34" s="76"/>
    </row>
    <row r="35" spans="1:5" ht="15" customHeight="1">
      <c r="A35" s="150" t="s">
        <v>198</v>
      </c>
      <c r="B35" s="153" t="s">
        <v>199</v>
      </c>
      <c r="C35" s="88" t="s">
        <v>175</v>
      </c>
      <c r="D35" s="84" t="s">
        <v>200</v>
      </c>
      <c r="E35" s="76"/>
    </row>
    <row r="36" spans="1:5" ht="15" customHeight="1">
      <c r="A36" s="151"/>
      <c r="B36" s="154"/>
      <c r="C36" s="82" t="s">
        <v>177</v>
      </c>
      <c r="D36" s="85" t="s">
        <v>184</v>
      </c>
      <c r="E36" s="76"/>
    </row>
    <row r="37" spans="1:5" ht="15" customHeight="1">
      <c r="A37" s="151"/>
      <c r="B37" s="154"/>
      <c r="C37" s="82" t="s">
        <v>179</v>
      </c>
      <c r="D37" s="85" t="s">
        <v>184</v>
      </c>
      <c r="E37" s="91"/>
    </row>
    <row r="38" spans="1:5" ht="15" customHeight="1">
      <c r="A38" s="151"/>
      <c r="B38" s="154"/>
      <c r="C38" s="82" t="s">
        <v>181</v>
      </c>
      <c r="D38" s="85" t="s">
        <v>200</v>
      </c>
      <c r="E38" s="76"/>
    </row>
    <row r="39" spans="1:5" ht="15" customHeight="1">
      <c r="A39" s="152"/>
      <c r="B39" s="155"/>
      <c r="C39" s="82" t="s">
        <v>183</v>
      </c>
      <c r="D39" s="85" t="s">
        <v>184</v>
      </c>
      <c r="E39" s="76"/>
    </row>
    <row r="40" spans="1:5" ht="15" customHeight="1">
      <c r="A40" s="86" t="s">
        <v>189</v>
      </c>
      <c r="B40" s="87"/>
      <c r="C40" s="82"/>
      <c r="D40" s="85"/>
      <c r="E40" s="76"/>
    </row>
    <row r="41" spans="1:5" ht="15" customHeight="1">
      <c r="A41" s="144" t="s">
        <v>255</v>
      </c>
      <c r="B41" s="147" t="s">
        <v>191</v>
      </c>
      <c r="C41" s="88" t="s">
        <v>175</v>
      </c>
      <c r="D41" s="84" t="s">
        <v>201</v>
      </c>
      <c r="E41" s="76"/>
    </row>
    <row r="42" spans="1:5" ht="15" customHeight="1">
      <c r="A42" s="145"/>
      <c r="B42" s="148"/>
      <c r="C42" s="82" t="s">
        <v>181</v>
      </c>
      <c r="D42" s="85" t="s">
        <v>201</v>
      </c>
      <c r="E42" s="76"/>
    </row>
    <row r="43" spans="1:5" ht="15" customHeight="1">
      <c r="A43" s="146"/>
      <c r="B43" s="149"/>
      <c r="C43" s="82" t="s">
        <v>183</v>
      </c>
      <c r="D43" s="85" t="s">
        <v>184</v>
      </c>
      <c r="E43" s="76"/>
    </row>
    <row r="44" spans="1:5" ht="15" customHeight="1">
      <c r="A44" s="144" t="s">
        <v>256</v>
      </c>
      <c r="B44" s="153" t="s">
        <v>202</v>
      </c>
      <c r="C44" s="88" t="s">
        <v>175</v>
      </c>
      <c r="D44" s="84" t="s">
        <v>203</v>
      </c>
      <c r="E44" s="76"/>
    </row>
    <row r="45" spans="1:5" ht="15" customHeight="1">
      <c r="A45" s="145"/>
      <c r="B45" s="154"/>
      <c r="C45" s="82" t="s">
        <v>179</v>
      </c>
      <c r="D45" s="84" t="s">
        <v>184</v>
      </c>
      <c r="E45" s="156"/>
    </row>
    <row r="46" spans="1:5" ht="15" customHeight="1">
      <c r="A46" s="145"/>
      <c r="B46" s="154"/>
      <c r="C46" s="82"/>
      <c r="D46" s="84"/>
      <c r="E46" s="156"/>
    </row>
    <row r="47" spans="1:5" ht="15" customHeight="1">
      <c r="A47" s="145"/>
      <c r="B47" s="154"/>
      <c r="C47" s="82" t="s">
        <v>181</v>
      </c>
      <c r="D47" s="85" t="s">
        <v>203</v>
      </c>
      <c r="E47" s="76"/>
    </row>
    <row r="48" spans="1:5" ht="15" customHeight="1">
      <c r="A48" s="146"/>
      <c r="B48" s="155"/>
      <c r="C48" s="82" t="s">
        <v>183</v>
      </c>
      <c r="D48" s="85" t="s">
        <v>184</v>
      </c>
      <c r="E48" s="76"/>
    </row>
    <row r="49" spans="1:5" ht="15" customHeight="1">
      <c r="A49" s="150" t="s">
        <v>257</v>
      </c>
      <c r="B49" s="153" t="s">
        <v>204</v>
      </c>
      <c r="C49" s="88" t="s">
        <v>175</v>
      </c>
      <c r="D49" s="84" t="s">
        <v>205</v>
      </c>
      <c r="E49" s="76"/>
    </row>
    <row r="50" spans="1:5" ht="15" customHeight="1">
      <c r="A50" s="151"/>
      <c r="B50" s="154"/>
      <c r="C50" s="82" t="s">
        <v>177</v>
      </c>
      <c r="D50" s="85" t="s">
        <v>184</v>
      </c>
      <c r="E50" s="76"/>
    </row>
    <row r="51" spans="1:5" ht="15" customHeight="1">
      <c r="A51" s="151"/>
      <c r="B51" s="154"/>
      <c r="C51" s="82" t="s">
        <v>179</v>
      </c>
      <c r="D51" s="85" t="s">
        <v>184</v>
      </c>
      <c r="E51" s="76"/>
    </row>
    <row r="52" spans="1:5" ht="15" customHeight="1">
      <c r="A52" s="151"/>
      <c r="B52" s="154"/>
      <c r="C52" s="82" t="s">
        <v>181</v>
      </c>
      <c r="D52" s="85" t="s">
        <v>205</v>
      </c>
      <c r="E52" s="76"/>
    </row>
    <row r="53" spans="1:5" ht="15" customHeight="1">
      <c r="A53" s="152"/>
      <c r="B53" s="155"/>
      <c r="C53" s="82" t="s">
        <v>183</v>
      </c>
      <c r="D53" s="85" t="s">
        <v>184</v>
      </c>
      <c r="E53" s="76"/>
    </row>
    <row r="54" spans="1:5" ht="15" customHeight="1">
      <c r="A54" s="86" t="s">
        <v>189</v>
      </c>
      <c r="B54" s="87"/>
      <c r="C54" s="82"/>
      <c r="D54" s="85"/>
    </row>
    <row r="55" spans="1:5" ht="15" customHeight="1">
      <c r="A55" s="144" t="s">
        <v>206</v>
      </c>
      <c r="B55" s="147" t="s">
        <v>191</v>
      </c>
      <c r="C55" s="88" t="s">
        <v>175</v>
      </c>
      <c r="D55" s="84" t="s">
        <v>205</v>
      </c>
      <c r="E55" s="76"/>
    </row>
    <row r="56" spans="1:5" ht="15" customHeight="1">
      <c r="A56" s="145"/>
      <c r="B56" s="148"/>
      <c r="C56" s="82" t="s">
        <v>181</v>
      </c>
      <c r="D56" s="85" t="s">
        <v>205</v>
      </c>
      <c r="E56" s="76"/>
    </row>
    <row r="57" spans="1:5" ht="15" customHeight="1">
      <c r="A57" s="146"/>
      <c r="B57" s="149"/>
      <c r="C57" s="82" t="s">
        <v>183</v>
      </c>
      <c r="D57" s="85" t="s">
        <v>184</v>
      </c>
      <c r="E57" s="76"/>
    </row>
    <row r="58" spans="1:5" ht="15" customHeight="1">
      <c r="A58" s="150" t="s">
        <v>258</v>
      </c>
      <c r="B58" s="153" t="s">
        <v>207</v>
      </c>
      <c r="C58" s="88" t="s">
        <v>175</v>
      </c>
      <c r="D58" s="84" t="s">
        <v>208</v>
      </c>
      <c r="E58" s="76"/>
    </row>
    <row r="59" spans="1:5" ht="15" customHeight="1">
      <c r="A59" s="151"/>
      <c r="B59" s="154"/>
      <c r="C59" s="82" t="s">
        <v>177</v>
      </c>
      <c r="D59" s="85" t="s">
        <v>178</v>
      </c>
      <c r="E59" s="76"/>
    </row>
    <row r="60" spans="1:5" ht="15" customHeight="1">
      <c r="A60" s="151"/>
      <c r="B60" s="154"/>
      <c r="C60" s="82" t="s">
        <v>179</v>
      </c>
      <c r="D60" s="85" t="s">
        <v>209</v>
      </c>
      <c r="E60" s="76"/>
    </row>
    <row r="61" spans="1:5" ht="15" customHeight="1">
      <c r="A61" s="151"/>
      <c r="B61" s="154"/>
      <c r="C61" s="82" t="s">
        <v>181</v>
      </c>
      <c r="D61" s="85" t="s">
        <v>210</v>
      </c>
      <c r="E61" s="76"/>
    </row>
    <row r="62" spans="1:5" ht="15" customHeight="1">
      <c r="A62" s="152"/>
      <c r="B62" s="155"/>
      <c r="C62" s="82" t="s">
        <v>183</v>
      </c>
      <c r="D62" s="85" t="s">
        <v>184</v>
      </c>
      <c r="E62" s="76"/>
    </row>
    <row r="63" spans="1:5" ht="15" customHeight="1">
      <c r="A63" s="144" t="s">
        <v>259</v>
      </c>
      <c r="B63" s="147" t="s">
        <v>212</v>
      </c>
      <c r="C63" s="88" t="s">
        <v>175</v>
      </c>
      <c r="D63" s="84" t="s">
        <v>213</v>
      </c>
      <c r="E63" s="76"/>
    </row>
    <row r="64" spans="1:5" ht="15" customHeight="1">
      <c r="A64" s="145"/>
      <c r="B64" s="148"/>
      <c r="C64" s="82" t="s">
        <v>177</v>
      </c>
      <c r="D64" s="85" t="s">
        <v>184</v>
      </c>
      <c r="E64" s="76"/>
    </row>
    <row r="65" spans="1:5" ht="15" customHeight="1">
      <c r="A65" s="145"/>
      <c r="B65" s="148"/>
      <c r="C65" s="82" t="s">
        <v>179</v>
      </c>
      <c r="D65" s="85" t="s">
        <v>184</v>
      </c>
      <c r="E65" s="76"/>
    </row>
    <row r="66" spans="1:5" ht="15" customHeight="1">
      <c r="A66" s="145"/>
      <c r="B66" s="148"/>
      <c r="C66" s="82" t="s">
        <v>181</v>
      </c>
      <c r="D66" s="85" t="s">
        <v>213</v>
      </c>
      <c r="E66" s="76"/>
    </row>
    <row r="67" spans="1:5" ht="15" customHeight="1">
      <c r="A67" s="145"/>
      <c r="B67" s="148"/>
      <c r="C67" s="82" t="s">
        <v>183</v>
      </c>
      <c r="D67" s="85" t="s">
        <v>184</v>
      </c>
      <c r="E67" s="156"/>
    </row>
    <row r="68" spans="1:5" ht="15" customHeight="1">
      <c r="A68" s="145"/>
      <c r="B68" s="148"/>
      <c r="C68" s="82"/>
      <c r="D68" s="85"/>
      <c r="E68" s="156"/>
    </row>
    <row r="69" spans="1:5" ht="15" customHeight="1">
      <c r="A69" s="146"/>
      <c r="B69" s="149"/>
      <c r="C69" s="82"/>
      <c r="D69" s="85"/>
      <c r="E69" s="156"/>
    </row>
    <row r="70" spans="1:5" ht="15" customHeight="1">
      <c r="A70" s="144" t="s">
        <v>211</v>
      </c>
      <c r="B70" s="147" t="s">
        <v>214</v>
      </c>
      <c r="C70" s="88" t="s">
        <v>175</v>
      </c>
      <c r="D70" s="84" t="s">
        <v>215</v>
      </c>
      <c r="E70" s="76"/>
    </row>
    <row r="71" spans="1:5" ht="15" customHeight="1">
      <c r="A71" s="145"/>
      <c r="B71" s="148"/>
      <c r="C71" s="82" t="s">
        <v>177</v>
      </c>
      <c r="D71" s="85" t="s">
        <v>178</v>
      </c>
      <c r="E71" s="76"/>
    </row>
    <row r="72" spans="1:5" ht="15" customHeight="1">
      <c r="A72" s="145"/>
      <c r="B72" s="148"/>
      <c r="C72" s="82" t="s">
        <v>179</v>
      </c>
      <c r="D72" s="85" t="s">
        <v>209</v>
      </c>
      <c r="E72" s="76"/>
    </row>
    <row r="73" spans="1:5" ht="15" customHeight="1">
      <c r="A73" s="145"/>
      <c r="B73" s="148"/>
      <c r="C73" s="82" t="s">
        <v>181</v>
      </c>
      <c r="D73" s="85" t="s">
        <v>216</v>
      </c>
      <c r="E73" s="76"/>
    </row>
    <row r="74" spans="1:5" ht="15" customHeight="1">
      <c r="A74" s="146"/>
      <c r="B74" s="149"/>
      <c r="C74" s="82" t="s">
        <v>183</v>
      </c>
      <c r="D74" s="85" t="s">
        <v>184</v>
      </c>
      <c r="E74" s="76"/>
    </row>
    <row r="75" spans="1:5" ht="15" customHeight="1">
      <c r="A75" s="150" t="s">
        <v>260</v>
      </c>
      <c r="B75" s="153" t="s">
        <v>144</v>
      </c>
      <c r="C75" s="88" t="s">
        <v>175</v>
      </c>
      <c r="D75" s="84" t="s">
        <v>217</v>
      </c>
      <c r="E75" s="76"/>
    </row>
    <row r="76" spans="1:5" ht="15" customHeight="1">
      <c r="A76" s="151"/>
      <c r="B76" s="154"/>
      <c r="C76" s="82" t="s">
        <v>177</v>
      </c>
      <c r="D76" s="85" t="s">
        <v>184</v>
      </c>
      <c r="E76" s="76"/>
    </row>
    <row r="77" spans="1:5" ht="15" customHeight="1">
      <c r="A77" s="151"/>
      <c r="B77" s="154"/>
      <c r="C77" s="82" t="s">
        <v>179</v>
      </c>
      <c r="D77" s="85">
        <v>343.7</v>
      </c>
      <c r="E77" s="76"/>
    </row>
    <row r="78" spans="1:5" ht="15" customHeight="1">
      <c r="A78" s="151"/>
      <c r="B78" s="154"/>
      <c r="C78" s="82" t="s">
        <v>181</v>
      </c>
      <c r="D78" s="85" t="s">
        <v>218</v>
      </c>
      <c r="E78" s="76"/>
    </row>
    <row r="79" spans="1:5" ht="15" customHeight="1">
      <c r="A79" s="152"/>
      <c r="B79" s="155"/>
      <c r="C79" s="82" t="s">
        <v>183</v>
      </c>
      <c r="D79" s="85" t="s">
        <v>184</v>
      </c>
      <c r="E79" s="76"/>
    </row>
    <row r="80" spans="1:5" ht="15" customHeight="1">
      <c r="A80" s="141" t="s">
        <v>189</v>
      </c>
      <c r="B80" s="142"/>
      <c r="C80" s="142"/>
      <c r="D80" s="143"/>
    </row>
    <row r="81" spans="1:5" ht="15" customHeight="1">
      <c r="A81" s="144" t="s">
        <v>219</v>
      </c>
      <c r="B81" s="147" t="s">
        <v>220</v>
      </c>
      <c r="C81" s="88" t="s">
        <v>175</v>
      </c>
      <c r="D81" s="84">
        <v>332.3</v>
      </c>
      <c r="E81" s="76"/>
    </row>
    <row r="82" spans="1:5" ht="15" customHeight="1">
      <c r="A82" s="145"/>
      <c r="B82" s="148"/>
      <c r="C82" s="82" t="s">
        <v>179</v>
      </c>
      <c r="D82" s="85" t="s">
        <v>184</v>
      </c>
      <c r="E82" s="76"/>
    </row>
    <row r="83" spans="1:5" ht="15" customHeight="1">
      <c r="A83" s="145"/>
      <c r="B83" s="148"/>
      <c r="C83" s="82" t="s">
        <v>181</v>
      </c>
      <c r="D83" s="85">
        <v>332.3</v>
      </c>
      <c r="E83" s="76"/>
    </row>
    <row r="84" spans="1:5" ht="15" customHeight="1">
      <c r="A84" s="146"/>
      <c r="B84" s="149"/>
      <c r="C84" s="82" t="s">
        <v>183</v>
      </c>
      <c r="D84" s="85" t="s">
        <v>184</v>
      </c>
      <c r="E84" s="76"/>
    </row>
    <row r="85" spans="1:5" ht="15" customHeight="1">
      <c r="A85" s="144" t="s">
        <v>221</v>
      </c>
      <c r="B85" s="147" t="s">
        <v>222</v>
      </c>
      <c r="C85" s="88" t="s">
        <v>175</v>
      </c>
      <c r="D85" s="84" t="s">
        <v>223</v>
      </c>
      <c r="E85" s="76"/>
    </row>
    <row r="86" spans="1:5" ht="15" customHeight="1">
      <c r="A86" s="145"/>
      <c r="B86" s="148"/>
      <c r="C86" s="82" t="s">
        <v>181</v>
      </c>
      <c r="D86" s="85" t="s">
        <v>223</v>
      </c>
      <c r="E86" s="76"/>
    </row>
    <row r="87" spans="1:5" ht="15" customHeight="1">
      <c r="A87" s="146"/>
      <c r="B87" s="149"/>
      <c r="C87" s="82" t="s">
        <v>183</v>
      </c>
      <c r="D87" s="85" t="s">
        <v>184</v>
      </c>
      <c r="E87" s="76"/>
    </row>
    <row r="88" spans="1:5" ht="15" customHeight="1">
      <c r="A88" s="144" t="s">
        <v>224</v>
      </c>
      <c r="B88" s="147" t="s">
        <v>225</v>
      </c>
      <c r="C88" s="88" t="s">
        <v>175</v>
      </c>
      <c r="D88" s="84" t="s">
        <v>226</v>
      </c>
      <c r="E88" s="76"/>
    </row>
    <row r="89" spans="1:5" ht="15" customHeight="1">
      <c r="A89" s="145"/>
      <c r="B89" s="148"/>
      <c r="C89" s="82" t="s">
        <v>177</v>
      </c>
      <c r="D89" s="85" t="s">
        <v>184</v>
      </c>
      <c r="E89" s="76"/>
    </row>
    <row r="90" spans="1:5" ht="15" customHeight="1">
      <c r="A90" s="145"/>
      <c r="B90" s="148"/>
      <c r="C90" s="82" t="s">
        <v>179</v>
      </c>
      <c r="D90" s="85">
        <v>343.7</v>
      </c>
      <c r="E90" s="76"/>
    </row>
    <row r="91" spans="1:5" ht="15" customHeight="1">
      <c r="A91" s="145"/>
      <c r="B91" s="148"/>
      <c r="C91" s="82" t="s">
        <v>181</v>
      </c>
      <c r="D91" s="85">
        <v>938.9</v>
      </c>
      <c r="E91" s="76"/>
    </row>
    <row r="92" spans="1:5" ht="15" customHeight="1">
      <c r="A92" s="146"/>
      <c r="B92" s="149"/>
      <c r="C92" s="82" t="s">
        <v>183</v>
      </c>
      <c r="D92" s="85" t="s">
        <v>184</v>
      </c>
      <c r="E92" s="76"/>
    </row>
    <row r="93" spans="1:5" ht="15" customHeight="1">
      <c r="A93" s="150" t="s">
        <v>265</v>
      </c>
      <c r="B93" s="153" t="s">
        <v>227</v>
      </c>
      <c r="C93" s="88" t="s">
        <v>175</v>
      </c>
      <c r="D93" s="92">
        <v>4090.4</v>
      </c>
      <c r="E93" s="76"/>
    </row>
    <row r="94" spans="1:5" ht="15" customHeight="1">
      <c r="A94" s="151"/>
      <c r="B94" s="154"/>
      <c r="C94" s="82" t="s">
        <v>177</v>
      </c>
      <c r="D94" s="85" t="s">
        <v>184</v>
      </c>
      <c r="E94" s="76"/>
    </row>
    <row r="95" spans="1:5" ht="15" customHeight="1">
      <c r="A95" s="151"/>
      <c r="B95" s="154"/>
      <c r="C95" s="82" t="s">
        <v>179</v>
      </c>
      <c r="D95" s="85" t="s">
        <v>228</v>
      </c>
      <c r="E95" s="76"/>
    </row>
    <row r="96" spans="1:5" ht="15" customHeight="1">
      <c r="A96" s="151"/>
      <c r="B96" s="154"/>
      <c r="C96" s="82" t="s">
        <v>181</v>
      </c>
      <c r="D96" s="93" t="s">
        <v>184</v>
      </c>
      <c r="E96" s="76"/>
    </row>
    <row r="97" spans="1:5" ht="15" customHeight="1">
      <c r="A97" s="152"/>
      <c r="B97" s="155"/>
      <c r="C97" s="82" t="s">
        <v>183</v>
      </c>
      <c r="D97" s="85" t="s">
        <v>184</v>
      </c>
      <c r="E97" s="76"/>
    </row>
    <row r="98" spans="1:5" ht="15" customHeight="1">
      <c r="A98" s="86" t="s">
        <v>189</v>
      </c>
      <c r="B98" s="87"/>
      <c r="C98" s="82"/>
      <c r="D98" s="85"/>
      <c r="E98" s="76"/>
    </row>
    <row r="99" spans="1:5" ht="15" customHeight="1">
      <c r="A99" s="144" t="s">
        <v>229</v>
      </c>
      <c r="B99" s="153" t="s">
        <v>230</v>
      </c>
      <c r="C99" s="88" t="s">
        <v>175</v>
      </c>
      <c r="D99" s="92">
        <v>4090.4</v>
      </c>
      <c r="E99" s="76"/>
    </row>
    <row r="100" spans="1:5" ht="15" customHeight="1">
      <c r="A100" s="145"/>
      <c r="B100" s="154"/>
      <c r="C100" s="82" t="s">
        <v>177</v>
      </c>
      <c r="D100" s="85" t="s">
        <v>184</v>
      </c>
      <c r="E100" s="76"/>
    </row>
    <row r="101" spans="1:5" ht="15" customHeight="1">
      <c r="A101" s="145"/>
      <c r="B101" s="154"/>
      <c r="C101" s="82" t="s">
        <v>231</v>
      </c>
      <c r="D101" s="85" t="s">
        <v>228</v>
      </c>
      <c r="E101" s="156"/>
    </row>
    <row r="102" spans="1:5" ht="15" customHeight="1">
      <c r="A102" s="145"/>
      <c r="B102" s="154"/>
      <c r="C102" s="82" t="s">
        <v>232</v>
      </c>
      <c r="D102" s="85"/>
      <c r="E102" s="156"/>
    </row>
    <row r="103" spans="1:5" ht="15" customHeight="1">
      <c r="A103" s="145"/>
      <c r="B103" s="154"/>
      <c r="C103" s="82" t="s">
        <v>233</v>
      </c>
      <c r="D103" s="93" t="s">
        <v>184</v>
      </c>
      <c r="E103" s="156"/>
    </row>
    <row r="104" spans="1:5" ht="15" customHeight="1">
      <c r="A104" s="145"/>
      <c r="B104" s="154"/>
      <c r="C104" s="82" t="s">
        <v>234</v>
      </c>
      <c r="D104" s="93"/>
      <c r="E104" s="156"/>
    </row>
    <row r="105" spans="1:5" ht="15" customHeight="1">
      <c r="A105" s="146"/>
      <c r="B105" s="155"/>
      <c r="C105" s="82" t="s">
        <v>183</v>
      </c>
      <c r="D105" s="85" t="s">
        <v>184</v>
      </c>
      <c r="E105" s="76"/>
    </row>
    <row r="106" spans="1:5" ht="15" customHeight="1">
      <c r="A106" s="150" t="s">
        <v>264</v>
      </c>
      <c r="B106" s="153" t="s">
        <v>235</v>
      </c>
      <c r="C106" s="88" t="s">
        <v>175</v>
      </c>
      <c r="D106" s="84" t="s">
        <v>236</v>
      </c>
      <c r="E106" s="76"/>
    </row>
    <row r="107" spans="1:5" ht="15" customHeight="1">
      <c r="A107" s="151"/>
      <c r="B107" s="154"/>
      <c r="C107" s="82" t="s">
        <v>177</v>
      </c>
      <c r="D107" s="85" t="s">
        <v>184</v>
      </c>
      <c r="E107" s="76"/>
    </row>
    <row r="108" spans="1:5" ht="15" customHeight="1">
      <c r="A108" s="151"/>
      <c r="B108" s="154"/>
      <c r="C108" s="82" t="s">
        <v>179</v>
      </c>
      <c r="D108" s="85" t="s">
        <v>237</v>
      </c>
      <c r="E108" s="76"/>
    </row>
    <row r="109" spans="1:5" ht="15" customHeight="1">
      <c r="A109" s="151"/>
      <c r="B109" s="154"/>
      <c r="C109" s="82" t="s">
        <v>181</v>
      </c>
      <c r="D109" s="85" t="s">
        <v>238</v>
      </c>
      <c r="E109" s="76"/>
    </row>
    <row r="110" spans="1:5" ht="15" customHeight="1">
      <c r="A110" s="152"/>
      <c r="B110" s="155"/>
      <c r="C110" s="82" t="s">
        <v>183</v>
      </c>
      <c r="D110" s="85" t="s">
        <v>184</v>
      </c>
      <c r="E110" s="76"/>
    </row>
    <row r="111" spans="1:5" ht="15" customHeight="1">
      <c r="A111" s="86" t="s">
        <v>189</v>
      </c>
      <c r="B111" s="87"/>
      <c r="C111" s="82"/>
      <c r="D111" s="85"/>
    </row>
    <row r="112" spans="1:5" ht="15" customHeight="1">
      <c r="A112" s="144" t="s">
        <v>261</v>
      </c>
      <c r="B112" s="153" t="s">
        <v>239</v>
      </c>
      <c r="C112" s="88" t="s">
        <v>175</v>
      </c>
      <c r="D112" s="84" t="s">
        <v>236</v>
      </c>
      <c r="E112" s="76"/>
    </row>
    <row r="113" spans="1:5" ht="15" customHeight="1">
      <c r="A113" s="145"/>
      <c r="B113" s="154"/>
      <c r="C113" s="82" t="s">
        <v>177</v>
      </c>
      <c r="D113" s="85" t="s">
        <v>184</v>
      </c>
      <c r="E113" s="76"/>
    </row>
    <row r="114" spans="1:5" ht="15" customHeight="1">
      <c r="A114" s="145"/>
      <c r="B114" s="154"/>
      <c r="C114" s="82" t="s">
        <v>240</v>
      </c>
      <c r="D114" s="85" t="s">
        <v>237</v>
      </c>
      <c r="E114" s="76"/>
    </row>
    <row r="115" spans="1:5" ht="15" customHeight="1">
      <c r="A115" s="145"/>
      <c r="B115" s="154"/>
      <c r="C115" s="82" t="s">
        <v>181</v>
      </c>
      <c r="D115" s="85" t="s">
        <v>238</v>
      </c>
      <c r="E115" s="76"/>
    </row>
    <row r="116" spans="1:5" ht="15" customHeight="1">
      <c r="A116" s="145"/>
      <c r="B116" s="154"/>
      <c r="C116" s="82" t="s">
        <v>183</v>
      </c>
      <c r="D116" s="85" t="s">
        <v>184</v>
      </c>
      <c r="E116" s="156"/>
    </row>
    <row r="117" spans="1:5" ht="15" customHeight="1">
      <c r="A117" s="146"/>
      <c r="B117" s="155"/>
      <c r="C117" s="82"/>
      <c r="D117" s="85"/>
      <c r="E117" s="156"/>
    </row>
    <row r="118" spans="1:5" ht="15" customHeight="1">
      <c r="A118" s="150" t="s">
        <v>263</v>
      </c>
      <c r="B118" s="153" t="s">
        <v>241</v>
      </c>
      <c r="C118" s="88" t="s">
        <v>175</v>
      </c>
      <c r="D118" s="84">
        <v>99</v>
      </c>
      <c r="E118" s="76"/>
    </row>
    <row r="119" spans="1:5" ht="15" customHeight="1">
      <c r="A119" s="151"/>
      <c r="B119" s="154"/>
      <c r="C119" s="82" t="s">
        <v>177</v>
      </c>
      <c r="D119" s="85" t="s">
        <v>184</v>
      </c>
      <c r="E119" s="76"/>
    </row>
    <row r="120" spans="1:5" ht="15" customHeight="1">
      <c r="A120" s="151"/>
      <c r="B120" s="154"/>
      <c r="C120" s="82" t="s">
        <v>240</v>
      </c>
      <c r="D120" s="85" t="s">
        <v>184</v>
      </c>
      <c r="E120" s="76"/>
    </row>
    <row r="121" spans="1:5" ht="15" customHeight="1">
      <c r="A121" s="151"/>
      <c r="B121" s="154"/>
      <c r="C121" s="82" t="s">
        <v>181</v>
      </c>
      <c r="D121" s="85">
        <v>99</v>
      </c>
      <c r="E121" s="76"/>
    </row>
    <row r="122" spans="1:5" ht="15" customHeight="1">
      <c r="A122" s="152"/>
      <c r="B122" s="155"/>
      <c r="C122" s="82" t="s">
        <v>183</v>
      </c>
      <c r="D122" s="85" t="s">
        <v>184</v>
      </c>
      <c r="E122" s="76"/>
    </row>
    <row r="123" spans="1:5" ht="15" customHeight="1">
      <c r="A123" s="86" t="s">
        <v>189</v>
      </c>
      <c r="B123" s="87"/>
      <c r="C123" s="82"/>
      <c r="D123" s="85"/>
    </row>
    <row r="124" spans="1:5" ht="15" customHeight="1">
      <c r="A124" s="144" t="s">
        <v>262</v>
      </c>
      <c r="B124" s="153" t="s">
        <v>242</v>
      </c>
      <c r="C124" s="88" t="s">
        <v>175</v>
      </c>
      <c r="D124" s="84">
        <v>99</v>
      </c>
      <c r="E124" s="76"/>
    </row>
    <row r="125" spans="1:5" ht="15" customHeight="1">
      <c r="A125" s="145"/>
      <c r="B125" s="154"/>
      <c r="C125" s="82" t="s">
        <v>177</v>
      </c>
      <c r="D125" s="85" t="s">
        <v>184</v>
      </c>
      <c r="E125" s="76"/>
    </row>
    <row r="126" spans="1:5" ht="15" customHeight="1">
      <c r="A126" s="145"/>
      <c r="B126" s="154"/>
      <c r="C126" s="82" t="s">
        <v>179</v>
      </c>
      <c r="D126" s="85" t="s">
        <v>184</v>
      </c>
      <c r="E126" s="76"/>
    </row>
    <row r="127" spans="1:5" ht="15" customHeight="1">
      <c r="A127" s="145"/>
      <c r="B127" s="154"/>
      <c r="C127" s="82" t="s">
        <v>181</v>
      </c>
      <c r="D127" s="85">
        <v>99</v>
      </c>
      <c r="E127" s="76"/>
    </row>
    <row r="128" spans="1:5" ht="15" customHeight="1">
      <c r="A128" s="146"/>
      <c r="B128" s="155"/>
      <c r="C128" s="82" t="s">
        <v>183</v>
      </c>
      <c r="D128" s="85" t="s">
        <v>184</v>
      </c>
      <c r="E128" s="76"/>
    </row>
    <row r="129" spans="1:5" ht="15" customHeight="1">
      <c r="A129" s="150" t="s">
        <v>266</v>
      </c>
      <c r="B129" s="153" t="s">
        <v>243</v>
      </c>
      <c r="C129" s="88" t="s">
        <v>175</v>
      </c>
      <c r="D129" s="84" t="s">
        <v>244</v>
      </c>
      <c r="E129" s="76"/>
    </row>
    <row r="130" spans="1:5" ht="15" customHeight="1">
      <c r="A130" s="151"/>
      <c r="B130" s="154"/>
      <c r="C130" s="82" t="s">
        <v>177</v>
      </c>
      <c r="D130" s="85" t="s">
        <v>184</v>
      </c>
      <c r="E130" s="76"/>
    </row>
    <row r="131" spans="1:5" ht="15" customHeight="1">
      <c r="A131" s="151"/>
      <c r="B131" s="154"/>
      <c r="C131" s="82" t="s">
        <v>240</v>
      </c>
      <c r="D131" s="85" t="s">
        <v>184</v>
      </c>
      <c r="E131" s="76"/>
    </row>
    <row r="132" spans="1:5" ht="15" customHeight="1">
      <c r="A132" s="151"/>
      <c r="B132" s="154"/>
      <c r="C132" s="82" t="s">
        <v>181</v>
      </c>
      <c r="D132" s="85" t="s">
        <v>244</v>
      </c>
      <c r="E132" s="76"/>
    </row>
    <row r="133" spans="1:5" ht="15" customHeight="1">
      <c r="A133" s="152"/>
      <c r="B133" s="155"/>
      <c r="C133" s="82" t="s">
        <v>183</v>
      </c>
      <c r="D133" s="85" t="s">
        <v>184</v>
      </c>
      <c r="E133" s="76"/>
    </row>
    <row r="134" spans="1:5" ht="15" customHeight="1">
      <c r="A134" s="86" t="s">
        <v>189</v>
      </c>
      <c r="B134" s="87"/>
      <c r="C134" s="82"/>
      <c r="D134" s="94"/>
    </row>
    <row r="135" spans="1:5" ht="15" customHeight="1">
      <c r="A135" s="144" t="s">
        <v>267</v>
      </c>
      <c r="B135" s="153" t="s">
        <v>245</v>
      </c>
      <c r="C135" s="88" t="s">
        <v>175</v>
      </c>
      <c r="D135" s="84">
        <v>401.3</v>
      </c>
      <c r="E135" s="76"/>
    </row>
    <row r="136" spans="1:5" ht="15" customHeight="1">
      <c r="A136" s="145"/>
      <c r="B136" s="154"/>
      <c r="C136" s="82" t="s">
        <v>177</v>
      </c>
      <c r="D136" s="85" t="s">
        <v>184</v>
      </c>
      <c r="E136" s="76"/>
    </row>
    <row r="137" spans="1:5" ht="15" customHeight="1">
      <c r="A137" s="145"/>
      <c r="B137" s="154"/>
      <c r="C137" s="82" t="s">
        <v>240</v>
      </c>
      <c r="D137" s="85" t="s">
        <v>184</v>
      </c>
      <c r="E137" s="76"/>
    </row>
    <row r="138" spans="1:5" ht="15" customHeight="1">
      <c r="A138" s="145"/>
      <c r="B138" s="154"/>
      <c r="C138" s="82" t="s">
        <v>181</v>
      </c>
      <c r="D138" s="85">
        <v>401.3</v>
      </c>
      <c r="E138" s="76"/>
    </row>
    <row r="139" spans="1:5" ht="15" customHeight="1">
      <c r="A139" s="146"/>
      <c r="B139" s="155"/>
      <c r="C139" s="82" t="s">
        <v>183</v>
      </c>
      <c r="D139" s="85" t="s">
        <v>184</v>
      </c>
      <c r="E139" s="76"/>
    </row>
    <row r="140" spans="1:5" ht="15" customHeight="1">
      <c r="A140" s="144" t="s">
        <v>268</v>
      </c>
      <c r="B140" s="147" t="s">
        <v>246</v>
      </c>
      <c r="C140" s="88" t="s">
        <v>175</v>
      </c>
      <c r="D140" s="84" t="s">
        <v>247</v>
      </c>
      <c r="E140" s="76"/>
    </row>
    <row r="141" spans="1:5" ht="15" customHeight="1">
      <c r="A141" s="145"/>
      <c r="B141" s="148"/>
      <c r="C141" s="82" t="s">
        <v>177</v>
      </c>
      <c r="D141" s="85" t="s">
        <v>184</v>
      </c>
      <c r="E141" s="76"/>
    </row>
    <row r="142" spans="1:5" ht="15" customHeight="1">
      <c r="A142" s="145"/>
      <c r="B142" s="148"/>
      <c r="C142" s="82" t="s">
        <v>248</v>
      </c>
      <c r="D142" s="85" t="s">
        <v>184</v>
      </c>
      <c r="E142" s="76"/>
    </row>
    <row r="143" spans="1:5" ht="15" customHeight="1">
      <c r="A143" s="145"/>
      <c r="B143" s="148"/>
      <c r="C143" s="82" t="s">
        <v>181</v>
      </c>
      <c r="D143" s="85" t="s">
        <v>247</v>
      </c>
      <c r="E143" s="76"/>
    </row>
    <row r="144" spans="1:5" ht="15" customHeight="1">
      <c r="A144" s="146"/>
      <c r="B144" s="149"/>
      <c r="C144" s="82" t="s">
        <v>183</v>
      </c>
      <c r="D144" s="85" t="s">
        <v>184</v>
      </c>
      <c r="E144" s="76"/>
    </row>
    <row r="145" spans="1:9">
      <c r="A145" s="95"/>
      <c r="B145" s="95"/>
      <c r="C145" s="95"/>
      <c r="D145" s="96"/>
      <c r="E145" s="95"/>
      <c r="F145" s="95"/>
      <c r="G145" s="95"/>
      <c r="H145" s="95"/>
      <c r="I145" s="95"/>
    </row>
    <row r="146" spans="1:9" ht="18.75">
      <c r="A146" s="70"/>
    </row>
    <row r="147" spans="1:9" ht="15.75">
      <c r="A147" s="97"/>
    </row>
    <row r="148" spans="1:9" ht="15.75">
      <c r="A148" s="98"/>
    </row>
    <row r="149" spans="1:9" ht="15.75">
      <c r="A149" s="98"/>
    </row>
    <row r="150" spans="1:9" ht="18.75">
      <c r="A150" s="99"/>
    </row>
  </sheetData>
  <mergeCells count="63">
    <mergeCell ref="B18:B20"/>
    <mergeCell ref="A1:D1"/>
    <mergeCell ref="A6:A10"/>
    <mergeCell ref="B6:B10"/>
    <mergeCell ref="A12:A16"/>
    <mergeCell ref="B12:B16"/>
    <mergeCell ref="B55:B57"/>
    <mergeCell ref="B21:B24"/>
    <mergeCell ref="E23:E24"/>
    <mergeCell ref="B25:B29"/>
    <mergeCell ref="E25:E26"/>
    <mergeCell ref="B30:B34"/>
    <mergeCell ref="B35:B39"/>
    <mergeCell ref="B41:B43"/>
    <mergeCell ref="B44:B48"/>
    <mergeCell ref="E45:E46"/>
    <mergeCell ref="A49:A53"/>
    <mergeCell ref="B49:B53"/>
    <mergeCell ref="B58:B62"/>
    <mergeCell ref="B63:B69"/>
    <mergeCell ref="E67:E69"/>
    <mergeCell ref="B70:B74"/>
    <mergeCell ref="A75:A79"/>
    <mergeCell ref="B75:B79"/>
    <mergeCell ref="E101:E102"/>
    <mergeCell ref="E103:E104"/>
    <mergeCell ref="A106:A110"/>
    <mergeCell ref="B106:B110"/>
    <mergeCell ref="B112:B117"/>
    <mergeCell ref="E116:E117"/>
    <mergeCell ref="B99:B105"/>
    <mergeCell ref="A18:A20"/>
    <mergeCell ref="A41:A43"/>
    <mergeCell ref="A44:A48"/>
    <mergeCell ref="A55:A57"/>
    <mergeCell ref="A63:A69"/>
    <mergeCell ref="A58:A62"/>
    <mergeCell ref="A35:A39"/>
    <mergeCell ref="A140:A144"/>
    <mergeCell ref="B140:B144"/>
    <mergeCell ref="A30:A34"/>
    <mergeCell ref="A25:A29"/>
    <mergeCell ref="A21:A24"/>
    <mergeCell ref="A70:A74"/>
    <mergeCell ref="A118:A122"/>
    <mergeCell ref="B118:B122"/>
    <mergeCell ref="B124:B128"/>
    <mergeCell ref="A129:A133"/>
    <mergeCell ref="B129:B133"/>
    <mergeCell ref="B135:B139"/>
    <mergeCell ref="B81:B84"/>
    <mergeCell ref="B85:B87"/>
    <mergeCell ref="B88:B92"/>
    <mergeCell ref="A93:A97"/>
    <mergeCell ref="A80:D80"/>
    <mergeCell ref="A99:A105"/>
    <mergeCell ref="A112:A117"/>
    <mergeCell ref="A124:A128"/>
    <mergeCell ref="A135:A139"/>
    <mergeCell ref="B93:B97"/>
    <mergeCell ref="A81:A84"/>
    <mergeCell ref="A85:A87"/>
    <mergeCell ref="A88:A92"/>
  </mergeCells>
  <pageMargins left="0.70866141732283472" right="0.70866141732283472" top="0.74803149606299213" bottom="0.74803149606299213" header="0.31496062992125984" footer="0.31496062992125984"/>
  <pageSetup paperSize="9" orientation="portrait" r:id="rId1"/>
  <rowBreaks count="3" manualBreakCount="3">
    <brk id="39" max="3" man="1"/>
    <brk id="87" max="3" man="1"/>
    <brk id="133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2020 (2)</vt:lpstr>
      <vt:lpstr>2020</vt:lpstr>
      <vt:lpstr>2021</vt:lpstr>
      <vt:lpstr>Лист2</vt:lpstr>
      <vt:lpstr>Лист1</vt:lpstr>
      <vt:lpstr>ЖКХ</vt:lpstr>
      <vt:lpstr>'2020'!Заголовки_для_печати</vt:lpstr>
      <vt:lpstr>'2021'!Заголовки_для_печати</vt:lpstr>
      <vt:lpstr>Лист1!Заголовки_для_печати</vt:lpstr>
      <vt:lpstr>ЖКХ!Область_печати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cp:lastPrinted>2022-02-17T11:06:54Z</cp:lastPrinted>
  <dcterms:created xsi:type="dcterms:W3CDTF">2020-02-19T10:16:37Z</dcterms:created>
  <dcterms:modified xsi:type="dcterms:W3CDTF">2022-02-17T11:06:57Z</dcterms:modified>
</cp:coreProperties>
</file>